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180" windowWidth="6630" windowHeight="4350" activeTab="2"/>
  </bookViews>
  <sheets>
    <sheet name="Trame" sheetId="9" r:id="rId1"/>
    <sheet name="Cas 2 15% " sheetId="7" r:id="rId2"/>
    <sheet name="Cas 2 15% impact si rejet" sheetId="8" r:id="rId3"/>
  </sheets>
  <calcPr calcId="145621"/>
</workbook>
</file>

<file path=xl/calcChain.xml><?xml version="1.0" encoding="utf-8"?>
<calcChain xmlns="http://schemas.openxmlformats.org/spreadsheetml/2006/main">
  <c r="I76" i="9" l="1"/>
  <c r="E76" i="9"/>
  <c r="E44" i="9"/>
  <c r="E43" i="9"/>
  <c r="E42" i="9"/>
  <c r="E41" i="9"/>
  <c r="E40" i="9"/>
  <c r="E45" i="9" s="1"/>
  <c r="C60" i="9" s="1"/>
  <c r="E34" i="9"/>
  <c r="E33" i="9"/>
  <c r="E32" i="9"/>
  <c r="E27" i="9"/>
  <c r="E26" i="9"/>
  <c r="E25" i="9"/>
  <c r="E24" i="9"/>
  <c r="E23" i="9"/>
  <c r="E22" i="9"/>
  <c r="E21" i="9"/>
  <c r="E20" i="9"/>
  <c r="E28" i="9" s="1"/>
  <c r="C58" i="9" s="1"/>
  <c r="F15" i="9"/>
  <c r="C15" i="9"/>
  <c r="F14" i="9"/>
  <c r="G14" i="9" s="1"/>
  <c r="F13" i="9"/>
  <c r="G13" i="9" s="1"/>
  <c r="F12" i="9"/>
  <c r="G12" i="9" s="1"/>
  <c r="F11" i="9"/>
  <c r="G11" i="9" s="1"/>
  <c r="F10" i="9"/>
  <c r="G10" i="9" s="1"/>
  <c r="E35" i="9" l="1"/>
  <c r="C59" i="9" s="1"/>
  <c r="I73" i="9" s="1"/>
  <c r="G15" i="9"/>
  <c r="C57" i="9" s="1"/>
  <c r="I71" i="9" s="1"/>
  <c r="I72" i="9"/>
  <c r="E72" i="9"/>
  <c r="I74" i="9"/>
  <c r="E74" i="9"/>
  <c r="E73" i="9"/>
  <c r="E32" i="8"/>
  <c r="I76" i="8"/>
  <c r="E76" i="8"/>
  <c r="E44" i="8"/>
  <c r="E43" i="8"/>
  <c r="E42" i="8"/>
  <c r="E41" i="8"/>
  <c r="E40" i="8"/>
  <c r="E45" i="8" s="1"/>
  <c r="C60" i="8" s="1"/>
  <c r="E34" i="8"/>
  <c r="E33" i="8"/>
  <c r="E35" i="8"/>
  <c r="C59" i="8" s="1"/>
  <c r="E27" i="8"/>
  <c r="E26" i="8"/>
  <c r="E25" i="8"/>
  <c r="E24" i="8"/>
  <c r="E23" i="8"/>
  <c r="E22" i="8"/>
  <c r="E21" i="8"/>
  <c r="E20" i="8"/>
  <c r="F15" i="8"/>
  <c r="C15" i="8"/>
  <c r="G14" i="8"/>
  <c r="F14" i="8"/>
  <c r="G13" i="8"/>
  <c r="F13" i="8"/>
  <c r="G12" i="8"/>
  <c r="F12" i="8"/>
  <c r="G11" i="8"/>
  <c r="F11" i="8"/>
  <c r="F10" i="8"/>
  <c r="G10" i="8" s="1"/>
  <c r="G15" i="8" s="1"/>
  <c r="C57" i="8" s="1"/>
  <c r="B71" i="9" l="1"/>
  <c r="E71" i="9"/>
  <c r="C62" i="9"/>
  <c r="E75" i="9"/>
  <c r="E77" i="9" s="1"/>
  <c r="D61" i="9"/>
  <c r="I75" i="9"/>
  <c r="I77" i="9" s="1"/>
  <c r="B72" i="9"/>
  <c r="B73" i="9" s="1"/>
  <c r="E28" i="8"/>
  <c r="C58" i="8" s="1"/>
  <c r="C62" i="8" s="1"/>
  <c r="D60" i="8" s="1"/>
  <c r="I71" i="8"/>
  <c r="B71" i="8"/>
  <c r="E71" i="8"/>
  <c r="I74" i="8"/>
  <c r="E74" i="8"/>
  <c r="I73" i="8"/>
  <c r="E73" i="8"/>
  <c r="I76" i="7"/>
  <c r="E76" i="7"/>
  <c r="E44" i="7"/>
  <c r="E43" i="7"/>
  <c r="E42" i="7"/>
  <c r="E41" i="7"/>
  <c r="E40" i="7"/>
  <c r="E45" i="7" s="1"/>
  <c r="C60" i="7" s="1"/>
  <c r="E34" i="7"/>
  <c r="E33" i="7"/>
  <c r="E32" i="7"/>
  <c r="E35" i="7" s="1"/>
  <c r="C59" i="7" s="1"/>
  <c r="E27" i="7"/>
  <c r="E26" i="7"/>
  <c r="E25" i="7"/>
  <c r="E24" i="7"/>
  <c r="E23" i="7"/>
  <c r="E22" i="7"/>
  <c r="E21" i="7"/>
  <c r="E20" i="7"/>
  <c r="F15" i="7"/>
  <c r="C15" i="7"/>
  <c r="F14" i="7"/>
  <c r="G14" i="7" s="1"/>
  <c r="F13" i="7"/>
  <c r="G13" i="7" s="1"/>
  <c r="F12" i="7"/>
  <c r="G12" i="7" s="1"/>
  <c r="F11" i="7"/>
  <c r="G11" i="7" s="1"/>
  <c r="F10" i="7"/>
  <c r="G10" i="7" s="1"/>
  <c r="G15" i="7" s="1"/>
  <c r="C57" i="7" s="1"/>
  <c r="D58" i="9" l="1"/>
  <c r="D59" i="9"/>
  <c r="D57" i="9"/>
  <c r="D60" i="9"/>
  <c r="D62" i="9"/>
  <c r="I72" i="8"/>
  <c r="E72" i="8"/>
  <c r="D59" i="8"/>
  <c r="E75" i="8"/>
  <c r="E77" i="8" s="1"/>
  <c r="D62" i="8"/>
  <c r="D61" i="8"/>
  <c r="I77" i="8"/>
  <c r="I75" i="8"/>
  <c r="D58" i="8"/>
  <c r="D57" i="8"/>
  <c r="B73" i="8"/>
  <c r="B72" i="8"/>
  <c r="E28" i="7"/>
  <c r="C58" i="7" s="1"/>
  <c r="C62" i="7" s="1"/>
  <c r="D57" i="7" s="1"/>
  <c r="I71" i="7"/>
  <c r="B71" i="7"/>
  <c r="E71" i="7"/>
  <c r="I74" i="7"/>
  <c r="E74" i="7"/>
  <c r="E72" i="7"/>
  <c r="I73" i="7"/>
  <c r="E73" i="7"/>
  <c r="I72" i="7" l="1"/>
  <c r="D58" i="7"/>
  <c r="D59" i="7"/>
  <c r="D60" i="7"/>
  <c r="B73" i="7"/>
  <c r="B72" i="7"/>
  <c r="E75" i="7"/>
  <c r="E77" i="7" s="1"/>
  <c r="E79" i="8" s="1"/>
  <c r="E80" i="8" s="1"/>
  <c r="E81" i="8" s="1"/>
  <c r="D62" i="7"/>
  <c r="D61" i="7"/>
  <c r="I75" i="7"/>
  <c r="I77" i="7" l="1"/>
  <c r="I79" i="8" s="1"/>
  <c r="I80" i="8" s="1"/>
  <c r="I81" i="8" s="1"/>
</calcChain>
</file>

<file path=xl/sharedStrings.xml><?xml version="1.0" encoding="utf-8"?>
<sst xmlns="http://schemas.openxmlformats.org/spreadsheetml/2006/main" count="279" uniqueCount="72">
  <si>
    <t>Total</t>
  </si>
  <si>
    <t>DEPENSES DE L'OPERATION</t>
  </si>
  <si>
    <t xml:space="preserve"> Dépenses de personnel</t>
  </si>
  <si>
    <t>Nom Prénom</t>
  </si>
  <si>
    <t>Fonction au sein de l'opération</t>
  </si>
  <si>
    <t>Base
de dépenses
(Salaires annuels
chargés)</t>
  </si>
  <si>
    <t>Activité liée
à l'opération en heures travaillées</t>
  </si>
  <si>
    <t>Activité
totale en heures travaillées</t>
  </si>
  <si>
    <t>Part de l'activité
liée à l'opération</t>
  </si>
  <si>
    <t>Frais de restauration</t>
  </si>
  <si>
    <t>Dépenses liées
à l'opération</t>
  </si>
  <si>
    <t>(saisir une ligne par personne)</t>
  </si>
  <si>
    <t>(1)</t>
  </si>
  <si>
    <t>(2)</t>
  </si>
  <si>
    <t>(3)</t>
  </si>
  <si>
    <t>(4)=(2)/(3)</t>
  </si>
  <si>
    <t>(5)=(1)x(4)</t>
  </si>
  <si>
    <t xml:space="preserve"> Dépenses de fonctionnement directement rattachables à l'opération</t>
  </si>
  <si>
    <t>Objet</t>
  </si>
  <si>
    <t xml:space="preserve"> Nature des dépenses prévues</t>
  </si>
  <si>
    <t>Détailler les bases
de calcul, si nécessaire</t>
  </si>
  <si>
    <t>Achats et fournitures</t>
  </si>
  <si>
    <t>Publications, communication</t>
  </si>
  <si>
    <t>Locaux : locations, entretien</t>
  </si>
  <si>
    <t>Déplacements, missions
(hors participants)</t>
  </si>
  <si>
    <t>Frais postaux</t>
  </si>
  <si>
    <t>Dotations
aux amortissements</t>
  </si>
  <si>
    <t xml:space="preserve">Autres </t>
  </si>
  <si>
    <t xml:space="preserve">  Prestations externes directement liées et nécessaires à l'opération</t>
  </si>
  <si>
    <t>Objet de la prestation externe</t>
  </si>
  <si>
    <t>Détailler la nature
des dépenses prévues</t>
  </si>
  <si>
    <t>Dépenses directes liées aux participants à l'opération</t>
  </si>
  <si>
    <t>Rémunérations, indemnités</t>
  </si>
  <si>
    <t>Transport</t>
  </si>
  <si>
    <t>Restauration</t>
  </si>
  <si>
    <t>Hébergement</t>
  </si>
  <si>
    <t>Autres
(préciser leur nature)</t>
  </si>
  <si>
    <t xml:space="preserve"> Dépenses totales</t>
  </si>
  <si>
    <t>Postes de dépenses</t>
  </si>
  <si>
    <t>€</t>
  </si>
  <si>
    <t>%</t>
  </si>
  <si>
    <t xml:space="preserve">Dépenses directes </t>
  </si>
  <si>
    <t>1. Personnel</t>
  </si>
  <si>
    <t>2. Fonctionnement</t>
  </si>
  <si>
    <t>3. Prestations externes</t>
  </si>
  <si>
    <t>4. Liées aux participants</t>
  </si>
  <si>
    <t>6. Dépenses en nature</t>
  </si>
  <si>
    <t>Dépenses totales</t>
  </si>
  <si>
    <t>Forfait à 40 % des dépenses de personnel</t>
  </si>
  <si>
    <t>Forfait à 20 % des dépenses directes</t>
  </si>
  <si>
    <t>Forfait à 15 % des dépenses de personnel</t>
  </si>
  <si>
    <t xml:space="preserve">1. Personnel </t>
  </si>
  <si>
    <t>3. Prestations externes*</t>
  </si>
  <si>
    <t>5.  Forfait dépenses indirectes *</t>
  </si>
  <si>
    <t>5. Forfait dépenses indirectes *</t>
  </si>
  <si>
    <t xml:space="preserve"> * Les dépenses forfaitisées sont déterminées lors de la demande de subvention et liquidées au bilan sur la base d'un calcul de charges. Elles ne nécessitent pas de justificatifs de la part du porteur de projet.</t>
  </si>
  <si>
    <r>
      <rPr>
        <sz val="11"/>
        <rFont val="Arial"/>
        <family val="2"/>
      </rPr>
      <t xml:space="preserve">Le règlement communautaire du 17/12/2013 autorise le recours à l'utilisation de coûts simplifiés afin de calculer le montant de votre budget.
Trois régimes de taux forfaitaires vous sont proposés </t>
    </r>
    <r>
      <rPr>
        <b/>
        <sz val="11"/>
        <rFont val="Arial"/>
        <family val="2"/>
      </rPr>
      <t>selon un calcul automatique.</t>
    </r>
    <r>
      <rPr>
        <sz val="11"/>
        <rFont val="Arial"/>
        <family val="2"/>
      </rPr>
      <t xml:space="preserve">
 Ils peuvent notamment être choisis en fonction de la nature des dépenses relatives à l’opération. Le coût de gestion des justificatifs de ces dépenses s'avère fréquemment source de rejet, ce qui réduit le coût total de l'opération, et par conséquent le montant de l'aide communautaire.</t>
    </r>
    <r>
      <rPr>
        <b/>
        <sz val="11"/>
        <rFont val="Arial"/>
        <family val="2"/>
      </rPr>
      <t xml:space="preserve">
Le forfait basé sur 40 % des dépenses de personnel (rémunération) exempte notamment le porteur de la justification de toute autre nature de dépense et sera privilégié par le service gestionnaire,</t>
    </r>
  </si>
  <si>
    <t>6. Forfait autres coûts *
soit 40% des dépenses de personnel</t>
  </si>
  <si>
    <t>M. ARNAUD</t>
  </si>
  <si>
    <t>Conseiller emploi</t>
  </si>
  <si>
    <t>M. DUPONT</t>
  </si>
  <si>
    <t>Mme. JUNIOR</t>
  </si>
  <si>
    <t>Conseillère formation</t>
  </si>
  <si>
    <t>M. MARTIN</t>
  </si>
  <si>
    <t>Chargé de mission</t>
  </si>
  <si>
    <t>Mme. ARMAND</t>
  </si>
  <si>
    <t>chargée de projet</t>
  </si>
  <si>
    <t>Formation</t>
  </si>
  <si>
    <t>Coordinateur</t>
  </si>
  <si>
    <t>Montant conventionné</t>
  </si>
  <si>
    <t>Montant total rejeté</t>
  </si>
  <si>
    <t>Rejet en pourcentage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</si>
</sst>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0.00\ &quot;€&quot;;\-#,##0.00\ &quot;€&quot;"/>
    <numFmt numFmtId="44" formatCode="_-* #,##0.00\ &quot;€&quot;_-;\-* #,##0.00\ &quot;€&quot;_-;_-* &quot;-&quot;??\ &quot;€&quot;_-;_-@_-"/>
    <numFmt numFmtId="43" formatCode="_-* #,##0.00\ _€_-;\-* #,##0.00\ _€_-;_-* &quot;-&quot;??\ _€_-;_-@_-"/>
    <numFmt numFmtId="164" formatCode="#,##0.00_ ;\-#,##0.00\ "/>
    <numFmt numFmtId="165" formatCode="_-* #,##0.00\ [$€-1]_-;\-* #,##0.00\ [$€-1]_-;_-* &quot;-&quot;??\ [$€-1]_-;_-@_-"/>
    <numFmt numFmtId="166" formatCode="0.0%"/>
    <numFmt numFmtId="167" formatCode="_-* #,##0.00&quot; €&quot;_-;\-* #,##0.00&quot; €&quot;_-;_-* &quot;-&quot;??&quot; €&quot;_-;_-@_-"/>
    <numFmt numFmtId="168" formatCode="#,##0.00\ &quot;€&quot;"/>
  </numFmts>
  <fonts count="16" x14ac:knownFonts="1">
    <font>
      <sz val="11"/>
      <color theme="1"/>
      <name val="Calibri"/>
      <family val="2"/>
      <scheme val="minor"/>
    </font>
    <font>
      <sz val="11"/>
      <color theme="1"/>
      <name val="Calibri"/>
      <family val="2"/>
      <scheme val="minor"/>
    </font>
    <font>
      <sz val="10"/>
      <name val="Arial"/>
      <family val="2"/>
    </font>
    <font>
      <sz val="9"/>
      <name val="Arial"/>
      <family val="2"/>
    </font>
    <font>
      <b/>
      <sz val="11"/>
      <name val="Arial"/>
      <family val="2"/>
    </font>
    <font>
      <sz val="11"/>
      <name val="Arial"/>
      <family val="2"/>
    </font>
    <font>
      <b/>
      <sz val="10"/>
      <name val="Arial"/>
      <family val="2"/>
    </font>
    <font>
      <i/>
      <sz val="10"/>
      <name val="Arial"/>
      <family val="2"/>
    </font>
    <font>
      <b/>
      <sz val="14"/>
      <name val="Arial"/>
      <family val="2"/>
    </font>
    <font>
      <b/>
      <sz val="12"/>
      <name val="Arial"/>
      <family val="2"/>
    </font>
    <font>
      <b/>
      <sz val="9"/>
      <name val="Arial"/>
      <family val="2"/>
    </font>
    <font>
      <i/>
      <sz val="9"/>
      <name val="Arial"/>
      <family val="2"/>
    </font>
    <font>
      <sz val="10"/>
      <name val="Arial"/>
      <family val="2"/>
    </font>
    <font>
      <sz val="10"/>
      <color theme="1"/>
      <name val="Arial"/>
      <family val="2"/>
    </font>
    <font>
      <b/>
      <sz val="10"/>
      <color theme="1"/>
      <name val="Calibri"/>
      <family val="2"/>
      <scheme val="minor"/>
    </font>
    <font>
      <b/>
      <sz val="10"/>
      <color theme="1"/>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167" fontId="12" fillId="0" borderId="0" applyFont="0" applyFill="0" applyBorder="0" applyAlignment="0" applyProtection="0"/>
  </cellStyleXfs>
  <cellXfs count="140">
    <xf numFmtId="0" fontId="0" fillId="0" borderId="0" xfId="0"/>
    <xf numFmtId="0" fontId="0" fillId="0" borderId="0" xfId="0" applyFill="1"/>
    <xf numFmtId="0" fontId="8" fillId="0" borderId="0" xfId="0" applyFont="1"/>
    <xf numFmtId="0" fontId="6" fillId="0" borderId="20" xfId="0" applyFont="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3" fillId="0" borderId="5" xfId="0" quotePrefix="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4" fontId="6" fillId="3" borderId="5" xfId="2"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165" fontId="6" fillId="0" borderId="0" xfId="0" applyNumberFormat="1" applyFont="1" applyBorder="1" applyAlignment="1" applyProtection="1">
      <alignment horizontal="center" vertical="center" wrapText="1"/>
    </xf>
    <xf numFmtId="43" fontId="6" fillId="0" borderId="0" xfId="2" applyNumberFormat="1" applyFont="1" applyBorder="1" applyAlignment="1" applyProtection="1">
      <alignment horizontal="center" vertical="center" wrapText="1"/>
    </xf>
    <xf numFmtId="166" fontId="6" fillId="0" borderId="0" xfId="2" applyNumberFormat="1" applyFont="1" applyBorder="1" applyAlignment="1" applyProtection="1">
      <alignment horizontal="center" vertical="center" wrapText="1"/>
    </xf>
    <xf numFmtId="44" fontId="6" fillId="0" borderId="0" xfId="4" applyNumberFormat="1" applyFont="1" applyBorder="1" applyAlignment="1" applyProtection="1">
      <alignment horizontal="center" vertical="center" wrapText="1"/>
    </xf>
    <xf numFmtId="0" fontId="0" fillId="0" borderId="0" xfId="0" applyBorder="1" applyAlignment="1">
      <alignment horizontal="center" vertical="center" wrapText="1"/>
    </xf>
    <xf numFmtId="0" fontId="9" fillId="5" borderId="0" xfId="0" applyFont="1" applyFill="1" applyAlignment="1"/>
    <xf numFmtId="0" fontId="6" fillId="0" borderId="0" xfId="0" applyFont="1" applyBorder="1" applyAlignment="1">
      <alignment horizontal="left"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2" fillId="0" borderId="21" xfId="0" applyNumberFormat="1" applyFont="1" applyFill="1" applyBorder="1" applyAlignment="1" applyProtection="1">
      <alignment horizontal="left" vertical="center" wrapText="1" indent="1"/>
      <protection locked="0"/>
    </xf>
    <xf numFmtId="0" fontId="2" fillId="0" borderId="36" xfId="0" applyNumberFormat="1" applyFont="1" applyFill="1" applyBorder="1" applyAlignment="1" applyProtection="1">
      <alignment horizontal="left" vertical="center" wrapText="1" indent="1"/>
      <protection locked="0"/>
    </xf>
    <xf numFmtId="0" fontId="6" fillId="3" borderId="37" xfId="0" applyFont="1" applyFill="1" applyBorder="1" applyAlignment="1">
      <alignment horizontal="left" vertical="center" wrapText="1"/>
    </xf>
    <xf numFmtId="0" fontId="0" fillId="0" borderId="0" xfId="0" applyNumberFormat="1"/>
    <xf numFmtId="0" fontId="7" fillId="0" borderId="21" xfId="0" applyFont="1" applyBorder="1" applyAlignment="1">
      <alignment vertical="center" wrapText="1"/>
    </xf>
    <xf numFmtId="0" fontId="7" fillId="0" borderId="24" xfId="0" applyFont="1" applyBorder="1" applyAlignment="1">
      <alignment vertical="center" wrapText="1"/>
    </xf>
    <xf numFmtId="0" fontId="2" fillId="0" borderId="29" xfId="0" applyFont="1" applyBorder="1" applyAlignment="1">
      <alignment horizontal="left" vertical="center" wrapText="1"/>
    </xf>
    <xf numFmtId="0" fontId="2" fillId="0" borderId="36"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4" fillId="3" borderId="10" xfId="0" applyFont="1" applyFill="1" applyBorder="1" applyAlignment="1">
      <alignment horizontal="left" vertical="center"/>
    </xf>
    <xf numFmtId="0" fontId="6" fillId="3" borderId="10" xfId="0" applyFont="1" applyFill="1" applyBorder="1" applyAlignment="1">
      <alignment horizontal="left" vertical="center" wrapText="1"/>
    </xf>
    <xf numFmtId="0" fontId="9" fillId="5" borderId="0" xfId="0" applyFont="1" applyFill="1" applyAlignment="1" applyProtection="1"/>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3" borderId="38" xfId="0" applyFont="1" applyFill="1" applyBorder="1" applyAlignment="1" applyProtection="1">
      <alignment vertical="center" wrapText="1"/>
    </xf>
    <xf numFmtId="0" fontId="6" fillId="3" borderId="35" xfId="0" applyFont="1" applyFill="1" applyBorder="1" applyAlignment="1" applyProtection="1">
      <alignment vertical="center" wrapText="1"/>
    </xf>
    <xf numFmtId="164" fontId="6" fillId="3" borderId="39" xfId="0" applyNumberFormat="1" applyFont="1" applyFill="1" applyBorder="1" applyAlignment="1" applyProtection="1">
      <alignment horizontal="right" vertical="center" wrapText="1" indent="1"/>
    </xf>
    <xf numFmtId="166" fontId="6" fillId="3" borderId="39" xfId="2" applyNumberFormat="1" applyFont="1" applyFill="1" applyBorder="1" applyAlignment="1" applyProtection="1">
      <alignment horizontal="right" vertical="center" wrapText="1" indent="1"/>
    </xf>
    <xf numFmtId="0" fontId="6" fillId="0" borderId="0" xfId="0" applyFont="1" applyFill="1" applyBorder="1" applyAlignment="1" applyProtection="1">
      <alignment vertical="center" wrapText="1"/>
    </xf>
    <xf numFmtId="44" fontId="6" fillId="0" borderId="0" xfId="0" applyNumberFormat="1" applyFont="1" applyFill="1" applyBorder="1" applyAlignment="1" applyProtection="1">
      <alignment horizontal="right" vertical="center" wrapText="1" indent="1"/>
    </xf>
    <xf numFmtId="166" fontId="6" fillId="0" borderId="0" xfId="2" applyNumberFormat="1" applyFont="1" applyFill="1" applyBorder="1" applyAlignment="1" applyProtection="1">
      <alignment horizontal="right" vertical="center" wrapText="1" indent="1"/>
    </xf>
    <xf numFmtId="0" fontId="0" fillId="0" borderId="0" xfId="0" applyFill="1" applyProtection="1"/>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44" fontId="6" fillId="0" borderId="0" xfId="0" applyNumberFormat="1" applyFont="1" applyFill="1" applyBorder="1" applyProtection="1"/>
    <xf numFmtId="44" fontId="6" fillId="0" borderId="0" xfId="0" applyNumberFormat="1" applyFont="1" applyFill="1" applyBorder="1"/>
    <xf numFmtId="0" fontId="4" fillId="0" borderId="0" xfId="0" applyFont="1" applyFill="1" applyBorder="1" applyAlignment="1">
      <alignment horizontal="center"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6" fillId="0" borderId="21" xfId="0" applyFont="1" applyBorder="1" applyAlignment="1">
      <alignment horizontal="center" vertical="center" wrapText="1"/>
    </xf>
    <xf numFmtId="0" fontId="2" fillId="0" borderId="21" xfId="0" applyFont="1" applyBorder="1" applyAlignment="1">
      <alignment horizontal="left" vertical="center" wrapText="1" indent="1"/>
    </xf>
    <xf numFmtId="0" fontId="2" fillId="0" borderId="25" xfId="0" applyFont="1" applyFill="1" applyBorder="1" applyAlignment="1" applyProtection="1">
      <alignment horizontal="left" vertical="center" wrapText="1" indent="1"/>
      <protection locked="0"/>
    </xf>
    <xf numFmtId="0" fontId="2" fillId="0" borderId="27" xfId="0" applyFont="1" applyBorder="1" applyAlignment="1">
      <alignment horizontal="left" vertical="center" wrapText="1" indent="1"/>
    </xf>
    <xf numFmtId="0" fontId="2" fillId="0" borderId="28" xfId="0" applyFont="1" applyFill="1" applyBorder="1" applyAlignment="1" applyProtection="1">
      <alignment horizontal="left" vertical="center" wrapText="1" indent="1"/>
      <protection locked="0"/>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10" fontId="2" fillId="0" borderId="5" xfId="2" applyNumberFormat="1" applyFont="1" applyFill="1" applyBorder="1" applyAlignment="1" applyProtection="1">
      <alignment horizontal="right" vertical="center" wrapText="1" indent="1"/>
    </xf>
    <xf numFmtId="0" fontId="0" fillId="0" borderId="0" xfId="0"/>
    <xf numFmtId="0" fontId="6"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0" xfId="0" applyProtection="1"/>
    <xf numFmtId="10" fontId="2" fillId="3" borderId="5" xfId="2" applyNumberFormat="1" applyFont="1" applyFill="1" applyBorder="1" applyAlignment="1" applyProtection="1">
      <alignment horizontal="right" vertical="center" wrapText="1" indent="1"/>
    </xf>
    <xf numFmtId="0" fontId="4"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2" fillId="0" borderId="20"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6" fillId="3" borderId="5" xfId="0" applyFont="1" applyFill="1" applyBorder="1" applyAlignment="1" applyProtection="1">
      <alignment vertical="center" wrapText="1"/>
    </xf>
    <xf numFmtId="3" fontId="0" fillId="0" borderId="5" xfId="0" applyNumberForma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10" fontId="6" fillId="0" borderId="5" xfId="2" applyNumberFormat="1" applyFont="1" applyBorder="1" applyAlignment="1" applyProtection="1">
      <alignment horizontal="center" vertical="center" wrapText="1"/>
    </xf>
    <xf numFmtId="7" fontId="2" fillId="0" borderId="21" xfId="0" applyNumberFormat="1" applyFont="1" applyFill="1" applyBorder="1" applyAlignment="1" applyProtection="1">
      <alignment horizontal="right" vertical="center" wrapText="1" indent="2"/>
      <protection locked="0"/>
    </xf>
    <xf numFmtId="7" fontId="6" fillId="3" borderId="34" xfId="0" applyNumberFormat="1" applyFont="1" applyFill="1" applyBorder="1" applyAlignment="1" applyProtection="1">
      <alignment horizontal="right" vertical="center" wrapText="1" indent="2"/>
    </xf>
    <xf numFmtId="168" fontId="13" fillId="0" borderId="5" xfId="0" applyNumberFormat="1" applyFont="1" applyBorder="1" applyAlignment="1" applyProtection="1">
      <alignment horizontal="right" vertical="center" wrapText="1"/>
      <protection locked="0"/>
    </xf>
    <xf numFmtId="168" fontId="2" fillId="0" borderId="5" xfId="0" applyNumberFormat="1" applyFont="1" applyBorder="1" applyAlignment="1" applyProtection="1">
      <alignment horizontal="right" vertical="center" wrapText="1"/>
      <protection locked="0"/>
    </xf>
    <xf numFmtId="168" fontId="0" fillId="0" borderId="5" xfId="0" applyNumberFormat="1" applyBorder="1" applyAlignment="1" applyProtection="1">
      <alignment horizontal="right" vertical="center" wrapText="1"/>
      <protection locked="0"/>
    </xf>
    <xf numFmtId="168" fontId="6" fillId="3" borderId="5" xfId="0" applyNumberFormat="1" applyFont="1" applyFill="1" applyBorder="1" applyAlignment="1" applyProtection="1">
      <alignment horizontal="right" vertical="center" wrapText="1"/>
    </xf>
    <xf numFmtId="168" fontId="6" fillId="0" borderId="5" xfId="1" applyNumberFormat="1" applyFont="1" applyBorder="1" applyAlignment="1" applyProtection="1">
      <alignment horizontal="right" vertical="center" wrapText="1"/>
    </xf>
    <xf numFmtId="7" fontId="2" fillId="0" borderId="21" xfId="0" applyNumberFormat="1" applyFont="1" applyFill="1" applyBorder="1" applyAlignment="1" applyProtection="1">
      <alignment horizontal="right" vertical="center" wrapText="1" indent="1"/>
      <protection locked="0"/>
    </xf>
    <xf numFmtId="7" fontId="6" fillId="3" borderId="34" xfId="0" applyNumberFormat="1" applyFont="1" applyFill="1" applyBorder="1" applyAlignment="1">
      <alignment horizontal="right" vertical="center" wrapText="1"/>
    </xf>
    <xf numFmtId="7" fontId="4" fillId="3" borderId="21" xfId="0" applyNumberFormat="1" applyFont="1" applyFill="1" applyBorder="1" applyAlignment="1">
      <alignment horizontal="right" vertical="center" wrapText="1"/>
    </xf>
    <xf numFmtId="7" fontId="5" fillId="0" borderId="21" xfId="0" applyNumberFormat="1" applyFont="1" applyFill="1" applyBorder="1" applyAlignment="1" applyProtection="1">
      <alignment horizontal="right" vertical="center" wrapText="1" indent="1"/>
      <protection locked="0"/>
    </xf>
    <xf numFmtId="7" fontId="2" fillId="0" borderId="5" xfId="0" applyNumberFormat="1" applyFont="1" applyFill="1" applyBorder="1" applyAlignment="1" applyProtection="1">
      <alignment horizontal="right" vertical="center" wrapText="1" indent="1"/>
    </xf>
    <xf numFmtId="7" fontId="2" fillId="0" borderId="5" xfId="0" applyNumberFormat="1" applyFont="1" applyFill="1" applyBorder="1" applyAlignment="1" applyProtection="1">
      <alignment horizontal="right" vertical="center" wrapText="1" indent="1"/>
      <protection locked="0"/>
    </xf>
    <xf numFmtId="7" fontId="6" fillId="3" borderId="5" xfId="0" applyNumberFormat="1" applyFont="1" applyFill="1" applyBorder="1" applyAlignment="1" applyProtection="1">
      <alignment horizontal="right" vertical="center" wrapText="1" indent="1"/>
    </xf>
    <xf numFmtId="7" fontId="0" fillId="0" borderId="20" xfId="0" applyNumberFormat="1" applyBorder="1" applyProtection="1"/>
    <xf numFmtId="7" fontId="0" fillId="0" borderId="5" xfId="0" applyNumberFormat="1" applyBorder="1" applyProtection="1"/>
    <xf numFmtId="7" fontId="6" fillId="3" borderId="5" xfId="0" applyNumberFormat="1" applyFont="1" applyFill="1" applyBorder="1" applyProtection="1"/>
    <xf numFmtId="44" fontId="6" fillId="0" borderId="0" xfId="0" applyNumberFormat="1" applyFont="1" applyFill="1" applyBorder="1" applyAlignment="1">
      <alignment horizontal="right"/>
    </xf>
    <xf numFmtId="7" fontId="6" fillId="0" borderId="0" xfId="0" applyNumberFormat="1" applyFont="1" applyFill="1" applyBorder="1" applyAlignment="1">
      <alignment horizontal="right" wrapText="1"/>
    </xf>
    <xf numFmtId="0" fontId="14" fillId="0" borderId="0" xfId="0" applyFont="1" applyFill="1" applyAlignment="1">
      <alignment horizontal="right"/>
    </xf>
    <xf numFmtId="0" fontId="14" fillId="0" borderId="0" xfId="0" applyFont="1" applyAlignment="1">
      <alignment horizontal="right"/>
    </xf>
    <xf numFmtId="7" fontId="14" fillId="0" borderId="0" xfId="0" applyNumberFormat="1" applyFont="1" applyAlignment="1">
      <alignment horizontal="right"/>
    </xf>
    <xf numFmtId="10" fontId="14" fillId="0" borderId="0" xfId="0" applyNumberFormat="1" applyFont="1" applyAlignment="1">
      <alignment horizontal="right"/>
    </xf>
    <xf numFmtId="0" fontId="15" fillId="0" borderId="0" xfId="0" applyFont="1" applyAlignment="1">
      <alignment horizontal="left"/>
    </xf>
    <xf numFmtId="0" fontId="15" fillId="0" borderId="0" xfId="0" applyFont="1"/>
    <xf numFmtId="0" fontId="15" fillId="0" borderId="0" xfId="0" applyFont="1" applyFill="1" applyBorder="1"/>
    <xf numFmtId="0" fontId="15" fillId="0" borderId="0" xfId="0" applyFont="1" applyFill="1" applyBorder="1" applyAlignment="1">
      <alignment horizontal="left"/>
    </xf>
    <xf numFmtId="0" fontId="5"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168" fontId="2" fillId="0" borderId="25" xfId="0" applyNumberFormat="1" applyFont="1" applyBorder="1" applyAlignment="1" applyProtection="1">
      <alignment horizontal="right" vertical="center" wrapText="1" indent="1"/>
      <protection locked="0"/>
    </xf>
    <xf numFmtId="168" fontId="0" fillId="0" borderId="26" xfId="0" applyNumberFormat="1" applyBorder="1" applyAlignment="1" applyProtection="1">
      <alignment horizontal="right" vertical="center" wrapText="1" indent="1"/>
      <protection locked="0"/>
    </xf>
    <xf numFmtId="0" fontId="9" fillId="4" borderId="6" xfId="0" applyFont="1" applyFill="1" applyBorder="1" applyAlignment="1" applyProtection="1">
      <alignment horizontal="center"/>
    </xf>
    <xf numFmtId="0" fontId="9" fillId="4" borderId="7" xfId="0" applyFont="1" applyFill="1" applyBorder="1" applyAlignment="1" applyProtection="1">
      <alignment horizontal="center"/>
    </xf>
    <xf numFmtId="0" fontId="9" fillId="4" borderId="8" xfId="0" applyFont="1" applyFill="1" applyBorder="1" applyAlignment="1" applyProtection="1">
      <alignment horizontal="center"/>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0" fontId="4" fillId="3" borderId="19"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8" xfId="0" applyFont="1" applyFill="1" applyBorder="1" applyAlignment="1">
      <alignment horizontal="center"/>
    </xf>
    <xf numFmtId="0" fontId="6" fillId="0" borderId="22" xfId="0" applyFont="1" applyBorder="1" applyAlignment="1">
      <alignment vertical="center" wrapText="1"/>
    </xf>
    <xf numFmtId="0" fontId="0" fillId="0" borderId="23" xfId="0" applyBorder="1" applyAlignment="1">
      <alignment vertical="center" wrapText="1"/>
    </xf>
    <xf numFmtId="0" fontId="6" fillId="3" borderId="33" xfId="0" applyFont="1" applyFill="1" applyBorder="1" applyAlignment="1">
      <alignment horizontal="center" vertical="center" wrapText="1"/>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6" fillId="0" borderId="35" xfId="0" applyFont="1" applyBorder="1" applyAlignment="1">
      <alignment horizontal="center" vertical="center" wrapText="1"/>
    </xf>
    <xf numFmtId="168" fontId="2" fillId="0" borderId="25" xfId="0" applyNumberFormat="1" applyFont="1" applyFill="1" applyBorder="1" applyAlignment="1" applyProtection="1">
      <alignment horizontal="right" vertical="center" wrapText="1"/>
      <protection locked="0"/>
    </xf>
    <xf numFmtId="168" fontId="2" fillId="0" borderId="26" xfId="0" applyNumberFormat="1" applyFont="1" applyFill="1" applyBorder="1" applyAlignment="1" applyProtection="1">
      <alignment horizontal="right" vertical="center" wrapText="1"/>
      <protection locked="0"/>
    </xf>
    <xf numFmtId="0" fontId="2" fillId="0" borderId="25"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locked="0"/>
    </xf>
    <xf numFmtId="168" fontId="2" fillId="0" borderId="30" xfId="0" applyNumberFormat="1" applyFont="1" applyBorder="1" applyAlignment="1" applyProtection="1">
      <alignment horizontal="right" vertical="center" wrapText="1" indent="1"/>
      <protection locked="0"/>
    </xf>
    <xf numFmtId="168" fontId="0" fillId="0" borderId="31" xfId="0" applyNumberFormat="1" applyBorder="1" applyAlignment="1" applyProtection="1">
      <alignment horizontal="right" vertical="center" wrapText="1" indent="1"/>
      <protection locked="0"/>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4" borderId="40" xfId="0" applyFont="1" applyFill="1" applyBorder="1" applyAlignment="1">
      <alignment horizontal="center"/>
    </xf>
  </cellXfs>
  <cellStyles count="5">
    <cellStyle name="Euro" xfId="4"/>
    <cellStyle name="Monétaire" xfId="1" builtinId="4"/>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2143125</xdr:colOff>
      <xdr:row>65</xdr:row>
      <xdr:rowOff>190499</xdr:rowOff>
    </xdr:from>
    <xdr:to>
      <xdr:col>7</xdr:col>
      <xdr:colOff>0</xdr:colOff>
      <xdr:row>69</xdr:row>
      <xdr:rowOff>142875</xdr:rowOff>
    </xdr:to>
    <xdr:cxnSp macro="">
      <xdr:nvCxnSpPr>
        <xdr:cNvPr id="2" name="Connecteur droit avec flèche 4"/>
        <xdr:cNvCxnSpPr/>
      </xdr:nvCxnSpPr>
      <xdr:spPr>
        <a:xfrm>
          <a:off x="10365105" y="21610319"/>
          <a:ext cx="3190875" cy="1659256"/>
        </a:xfrm>
        <a:prstGeom prst="bentConnector3">
          <a:avLst>
            <a:gd name="adj1" fmla="val 50000"/>
          </a:avLst>
        </a:prstGeom>
        <a:ln w="1587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2381250</xdr:colOff>
      <xdr:row>67</xdr:row>
      <xdr:rowOff>28575</xdr:rowOff>
    </xdr:from>
    <xdr:to>
      <xdr:col>0</xdr:col>
      <xdr:colOff>2390775</xdr:colOff>
      <xdr:row>68</xdr:row>
      <xdr:rowOff>161925</xdr:rowOff>
    </xdr:to>
    <xdr:cxnSp macro="">
      <xdr:nvCxnSpPr>
        <xdr:cNvPr id="3" name="Connecteur droit avec flèche 2"/>
        <xdr:cNvCxnSpPr/>
      </xdr:nvCxnSpPr>
      <xdr:spPr>
        <a:xfrm>
          <a:off x="2381250" y="22309455"/>
          <a:ext cx="9525" cy="552450"/>
        </a:xfrm>
        <a:prstGeom prst="straightConnector1">
          <a:avLst/>
        </a:prstGeom>
        <a:ln w="222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885825</xdr:colOff>
      <xdr:row>67</xdr:row>
      <xdr:rowOff>38100</xdr:rowOff>
    </xdr:from>
    <xdr:to>
      <xdr:col>2</xdr:col>
      <xdr:colOff>3048000</xdr:colOff>
      <xdr:row>69</xdr:row>
      <xdr:rowOff>142875</xdr:rowOff>
    </xdr:to>
    <xdr:cxnSp macro="">
      <xdr:nvCxnSpPr>
        <xdr:cNvPr id="4" name="Connecteur droit avec flèche 10"/>
        <xdr:cNvCxnSpPr>
          <a:cxnSpLocks noChangeAspect="1"/>
        </xdr:cNvCxnSpPr>
      </xdr:nvCxnSpPr>
      <xdr:spPr>
        <a:xfrm>
          <a:off x="4764405" y="22318980"/>
          <a:ext cx="3457575" cy="950595"/>
        </a:xfrm>
        <a:prstGeom prst="bentConnector3">
          <a:avLst>
            <a:gd name="adj1" fmla="val 50000"/>
          </a:avLst>
        </a:prstGeom>
        <a:ln w="2222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2143125</xdr:colOff>
      <xdr:row>65</xdr:row>
      <xdr:rowOff>190499</xdr:rowOff>
    </xdr:from>
    <xdr:to>
      <xdr:col>7</xdr:col>
      <xdr:colOff>0</xdr:colOff>
      <xdr:row>69</xdr:row>
      <xdr:rowOff>142875</xdr:rowOff>
    </xdr:to>
    <xdr:cxnSp macro="">
      <xdr:nvCxnSpPr>
        <xdr:cNvPr id="2" name="Connecteur droit avec flèche 4"/>
        <xdr:cNvCxnSpPr/>
      </xdr:nvCxnSpPr>
      <xdr:spPr>
        <a:xfrm>
          <a:off x="10365105" y="21610319"/>
          <a:ext cx="3190875" cy="1659256"/>
        </a:xfrm>
        <a:prstGeom prst="bentConnector3">
          <a:avLst>
            <a:gd name="adj1" fmla="val 50000"/>
          </a:avLst>
        </a:prstGeom>
        <a:ln w="1587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2381250</xdr:colOff>
      <xdr:row>67</xdr:row>
      <xdr:rowOff>28575</xdr:rowOff>
    </xdr:from>
    <xdr:to>
      <xdr:col>0</xdr:col>
      <xdr:colOff>2390775</xdr:colOff>
      <xdr:row>68</xdr:row>
      <xdr:rowOff>161925</xdr:rowOff>
    </xdr:to>
    <xdr:cxnSp macro="">
      <xdr:nvCxnSpPr>
        <xdr:cNvPr id="3" name="Connecteur droit avec flèche 2"/>
        <xdr:cNvCxnSpPr/>
      </xdr:nvCxnSpPr>
      <xdr:spPr>
        <a:xfrm>
          <a:off x="2381250" y="22309455"/>
          <a:ext cx="9525" cy="552450"/>
        </a:xfrm>
        <a:prstGeom prst="straightConnector1">
          <a:avLst/>
        </a:prstGeom>
        <a:ln w="222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885825</xdr:colOff>
      <xdr:row>67</xdr:row>
      <xdr:rowOff>38100</xdr:rowOff>
    </xdr:from>
    <xdr:to>
      <xdr:col>2</xdr:col>
      <xdr:colOff>3048000</xdr:colOff>
      <xdr:row>69</xdr:row>
      <xdr:rowOff>142875</xdr:rowOff>
    </xdr:to>
    <xdr:cxnSp macro="">
      <xdr:nvCxnSpPr>
        <xdr:cNvPr id="4" name="Connecteur droit avec flèche 10"/>
        <xdr:cNvCxnSpPr>
          <a:cxnSpLocks noChangeAspect="1"/>
        </xdr:cNvCxnSpPr>
      </xdr:nvCxnSpPr>
      <xdr:spPr>
        <a:xfrm>
          <a:off x="4764405" y="22318980"/>
          <a:ext cx="3457575" cy="950595"/>
        </a:xfrm>
        <a:prstGeom prst="bentConnector3">
          <a:avLst>
            <a:gd name="adj1" fmla="val 50000"/>
          </a:avLst>
        </a:prstGeom>
        <a:ln w="2222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2143125</xdr:colOff>
      <xdr:row>65</xdr:row>
      <xdr:rowOff>190499</xdr:rowOff>
    </xdr:from>
    <xdr:to>
      <xdr:col>7</xdr:col>
      <xdr:colOff>0</xdr:colOff>
      <xdr:row>69</xdr:row>
      <xdr:rowOff>142875</xdr:rowOff>
    </xdr:to>
    <xdr:cxnSp macro="">
      <xdr:nvCxnSpPr>
        <xdr:cNvPr id="2" name="Connecteur droit avec flèche 4"/>
        <xdr:cNvCxnSpPr/>
      </xdr:nvCxnSpPr>
      <xdr:spPr>
        <a:xfrm>
          <a:off x="10365105" y="21610319"/>
          <a:ext cx="3190875" cy="1659256"/>
        </a:xfrm>
        <a:prstGeom prst="bentConnector3">
          <a:avLst>
            <a:gd name="adj1" fmla="val 50000"/>
          </a:avLst>
        </a:prstGeom>
        <a:ln w="1587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2381250</xdr:colOff>
      <xdr:row>67</xdr:row>
      <xdr:rowOff>28575</xdr:rowOff>
    </xdr:from>
    <xdr:to>
      <xdr:col>0</xdr:col>
      <xdr:colOff>2390775</xdr:colOff>
      <xdr:row>68</xdr:row>
      <xdr:rowOff>161925</xdr:rowOff>
    </xdr:to>
    <xdr:cxnSp macro="">
      <xdr:nvCxnSpPr>
        <xdr:cNvPr id="3" name="Connecteur droit avec flèche 2"/>
        <xdr:cNvCxnSpPr/>
      </xdr:nvCxnSpPr>
      <xdr:spPr>
        <a:xfrm>
          <a:off x="2381250" y="22309455"/>
          <a:ext cx="9525" cy="552450"/>
        </a:xfrm>
        <a:prstGeom prst="straightConnector1">
          <a:avLst/>
        </a:prstGeom>
        <a:ln w="222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885825</xdr:colOff>
      <xdr:row>67</xdr:row>
      <xdr:rowOff>38100</xdr:rowOff>
    </xdr:from>
    <xdr:to>
      <xdr:col>2</xdr:col>
      <xdr:colOff>3048000</xdr:colOff>
      <xdr:row>69</xdr:row>
      <xdr:rowOff>142875</xdr:rowOff>
    </xdr:to>
    <xdr:cxnSp macro="">
      <xdr:nvCxnSpPr>
        <xdr:cNvPr id="4" name="Connecteur droit avec flèche 10"/>
        <xdr:cNvCxnSpPr>
          <a:cxnSpLocks noChangeAspect="1"/>
        </xdr:cNvCxnSpPr>
      </xdr:nvCxnSpPr>
      <xdr:spPr>
        <a:xfrm>
          <a:off x="4764405" y="22318980"/>
          <a:ext cx="3457575" cy="950595"/>
        </a:xfrm>
        <a:prstGeom prst="bentConnector3">
          <a:avLst>
            <a:gd name="adj1" fmla="val 50000"/>
          </a:avLst>
        </a:prstGeom>
        <a:ln w="2222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zoomScale="75" zoomScaleNormal="75" workbookViewId="0">
      <selection activeCell="I18" sqref="I18"/>
    </sheetView>
  </sheetViews>
  <sheetFormatPr baseColWidth="10" defaultRowHeight="15" x14ac:dyDescent="0.25"/>
  <cols>
    <col min="1" max="1" width="56.5703125" style="59" customWidth="1"/>
    <col min="2" max="2" width="32.28515625" style="59" customWidth="1"/>
    <col min="3" max="3" width="31" style="59" customWidth="1"/>
    <col min="4" max="4" width="31.42578125" style="59" customWidth="1"/>
    <col min="5" max="5" width="19.5703125" style="59" customWidth="1"/>
    <col min="6" max="6" width="10.85546875" style="59" customWidth="1"/>
    <col min="7" max="7" width="15.85546875" style="59" customWidth="1"/>
    <col min="8" max="8" width="31.7109375" style="59" customWidth="1"/>
    <col min="9" max="9" width="19.7109375" style="59" customWidth="1"/>
    <col min="10" max="256" width="11.5703125" style="59"/>
    <col min="257" max="257" width="56.5703125" style="59" customWidth="1"/>
    <col min="258" max="258" width="32.28515625" style="59" customWidth="1"/>
    <col min="259" max="259" width="45.85546875" style="59" customWidth="1"/>
    <col min="260" max="260" width="31.42578125" style="59" customWidth="1"/>
    <col min="261" max="261" width="19.5703125" style="59" customWidth="1"/>
    <col min="262" max="262" width="10.85546875" style="59" customWidth="1"/>
    <col min="263" max="263" width="15.85546875" style="59" customWidth="1"/>
    <col min="264" max="264" width="15.5703125" style="59" customWidth="1"/>
    <col min="265" max="265" width="27" style="59" customWidth="1"/>
    <col min="266" max="512" width="11.5703125" style="59"/>
    <col min="513" max="513" width="56.5703125" style="59" customWidth="1"/>
    <col min="514" max="514" width="32.28515625" style="59" customWidth="1"/>
    <col min="515" max="515" width="45.85546875" style="59" customWidth="1"/>
    <col min="516" max="516" width="31.42578125" style="59" customWidth="1"/>
    <col min="517" max="517" width="19.5703125" style="59" customWidth="1"/>
    <col min="518" max="518" width="10.85546875" style="59" customWidth="1"/>
    <col min="519" max="519" width="15.85546875" style="59" customWidth="1"/>
    <col min="520" max="520" width="15.5703125" style="59" customWidth="1"/>
    <col min="521" max="521" width="27" style="59" customWidth="1"/>
    <col min="522" max="768" width="11.5703125" style="59"/>
    <col min="769" max="769" width="56.5703125" style="59" customWidth="1"/>
    <col min="770" max="770" width="32.28515625" style="59" customWidth="1"/>
    <col min="771" max="771" width="45.85546875" style="59" customWidth="1"/>
    <col min="772" max="772" width="31.42578125" style="59" customWidth="1"/>
    <col min="773" max="773" width="19.5703125" style="59" customWidth="1"/>
    <col min="774" max="774" width="10.85546875" style="59" customWidth="1"/>
    <col min="775" max="775" width="15.85546875" style="59" customWidth="1"/>
    <col min="776" max="776" width="15.5703125" style="59" customWidth="1"/>
    <col min="777" max="777" width="27" style="59" customWidth="1"/>
    <col min="778" max="1024" width="11.5703125" style="59"/>
    <col min="1025" max="1025" width="56.5703125" style="59" customWidth="1"/>
    <col min="1026" max="1026" width="32.28515625" style="59" customWidth="1"/>
    <col min="1027" max="1027" width="45.85546875" style="59" customWidth="1"/>
    <col min="1028" max="1028" width="31.42578125" style="59" customWidth="1"/>
    <col min="1029" max="1029" width="19.5703125" style="59" customWidth="1"/>
    <col min="1030" max="1030" width="10.85546875" style="59" customWidth="1"/>
    <col min="1031" max="1031" width="15.85546875" style="59" customWidth="1"/>
    <col min="1032" max="1032" width="15.5703125" style="59" customWidth="1"/>
    <col min="1033" max="1033" width="27" style="59" customWidth="1"/>
    <col min="1034" max="1280" width="11.5703125" style="59"/>
    <col min="1281" max="1281" width="56.5703125" style="59" customWidth="1"/>
    <col min="1282" max="1282" width="32.28515625" style="59" customWidth="1"/>
    <col min="1283" max="1283" width="45.85546875" style="59" customWidth="1"/>
    <col min="1284" max="1284" width="31.42578125" style="59" customWidth="1"/>
    <col min="1285" max="1285" width="19.5703125" style="59" customWidth="1"/>
    <col min="1286" max="1286" width="10.85546875" style="59" customWidth="1"/>
    <col min="1287" max="1287" width="15.85546875" style="59" customWidth="1"/>
    <col min="1288" max="1288" width="15.5703125" style="59" customWidth="1"/>
    <col min="1289" max="1289" width="27" style="59" customWidth="1"/>
    <col min="1290" max="1536" width="11.5703125" style="59"/>
    <col min="1537" max="1537" width="56.5703125" style="59" customWidth="1"/>
    <col min="1538" max="1538" width="32.28515625" style="59" customWidth="1"/>
    <col min="1539" max="1539" width="45.85546875" style="59" customWidth="1"/>
    <col min="1540" max="1540" width="31.42578125" style="59" customWidth="1"/>
    <col min="1541" max="1541" width="19.5703125" style="59" customWidth="1"/>
    <col min="1542" max="1542" width="10.85546875" style="59" customWidth="1"/>
    <col min="1543" max="1543" width="15.85546875" style="59" customWidth="1"/>
    <col min="1544" max="1544" width="15.5703125" style="59" customWidth="1"/>
    <col min="1545" max="1545" width="27" style="59" customWidth="1"/>
    <col min="1546" max="1792" width="11.5703125" style="59"/>
    <col min="1793" max="1793" width="56.5703125" style="59" customWidth="1"/>
    <col min="1794" max="1794" width="32.28515625" style="59" customWidth="1"/>
    <col min="1795" max="1795" width="45.85546875" style="59" customWidth="1"/>
    <col min="1796" max="1796" width="31.42578125" style="59" customWidth="1"/>
    <col min="1797" max="1797" width="19.5703125" style="59" customWidth="1"/>
    <col min="1798" max="1798" width="10.85546875" style="59" customWidth="1"/>
    <col min="1799" max="1799" width="15.85546875" style="59" customWidth="1"/>
    <col min="1800" max="1800" width="15.5703125" style="59" customWidth="1"/>
    <col min="1801" max="1801" width="27" style="59" customWidth="1"/>
    <col min="1802" max="2048" width="11.5703125" style="59"/>
    <col min="2049" max="2049" width="56.5703125" style="59" customWidth="1"/>
    <col min="2050" max="2050" width="32.28515625" style="59" customWidth="1"/>
    <col min="2051" max="2051" width="45.85546875" style="59" customWidth="1"/>
    <col min="2052" max="2052" width="31.42578125" style="59" customWidth="1"/>
    <col min="2053" max="2053" width="19.5703125" style="59" customWidth="1"/>
    <col min="2054" max="2054" width="10.85546875" style="59" customWidth="1"/>
    <col min="2055" max="2055" width="15.85546875" style="59" customWidth="1"/>
    <col min="2056" max="2056" width="15.5703125" style="59" customWidth="1"/>
    <col min="2057" max="2057" width="27" style="59" customWidth="1"/>
    <col min="2058" max="2304" width="11.5703125" style="59"/>
    <col min="2305" max="2305" width="56.5703125" style="59" customWidth="1"/>
    <col min="2306" max="2306" width="32.28515625" style="59" customWidth="1"/>
    <col min="2307" max="2307" width="45.85546875" style="59" customWidth="1"/>
    <col min="2308" max="2308" width="31.42578125" style="59" customWidth="1"/>
    <col min="2309" max="2309" width="19.5703125" style="59" customWidth="1"/>
    <col min="2310" max="2310" width="10.85546875" style="59" customWidth="1"/>
    <col min="2311" max="2311" width="15.85546875" style="59" customWidth="1"/>
    <col min="2312" max="2312" width="15.5703125" style="59" customWidth="1"/>
    <col min="2313" max="2313" width="27" style="59" customWidth="1"/>
    <col min="2314" max="2560" width="11.5703125" style="59"/>
    <col min="2561" max="2561" width="56.5703125" style="59" customWidth="1"/>
    <col min="2562" max="2562" width="32.28515625" style="59" customWidth="1"/>
    <col min="2563" max="2563" width="45.85546875" style="59" customWidth="1"/>
    <col min="2564" max="2564" width="31.42578125" style="59" customWidth="1"/>
    <col min="2565" max="2565" width="19.5703125" style="59" customWidth="1"/>
    <col min="2566" max="2566" width="10.85546875" style="59" customWidth="1"/>
    <col min="2567" max="2567" width="15.85546875" style="59" customWidth="1"/>
    <col min="2568" max="2568" width="15.5703125" style="59" customWidth="1"/>
    <col min="2569" max="2569" width="27" style="59" customWidth="1"/>
    <col min="2570" max="2816" width="11.5703125" style="59"/>
    <col min="2817" max="2817" width="56.5703125" style="59" customWidth="1"/>
    <col min="2818" max="2818" width="32.28515625" style="59" customWidth="1"/>
    <col min="2819" max="2819" width="45.85546875" style="59" customWidth="1"/>
    <col min="2820" max="2820" width="31.42578125" style="59" customWidth="1"/>
    <col min="2821" max="2821" width="19.5703125" style="59" customWidth="1"/>
    <col min="2822" max="2822" width="10.85546875" style="59" customWidth="1"/>
    <col min="2823" max="2823" width="15.85546875" style="59" customWidth="1"/>
    <col min="2824" max="2824" width="15.5703125" style="59" customWidth="1"/>
    <col min="2825" max="2825" width="27" style="59" customWidth="1"/>
    <col min="2826" max="3072" width="11.5703125" style="59"/>
    <col min="3073" max="3073" width="56.5703125" style="59" customWidth="1"/>
    <col min="3074" max="3074" width="32.28515625" style="59" customWidth="1"/>
    <col min="3075" max="3075" width="45.85546875" style="59" customWidth="1"/>
    <col min="3076" max="3076" width="31.42578125" style="59" customWidth="1"/>
    <col min="3077" max="3077" width="19.5703125" style="59" customWidth="1"/>
    <col min="3078" max="3078" width="10.85546875" style="59" customWidth="1"/>
    <col min="3079" max="3079" width="15.85546875" style="59" customWidth="1"/>
    <col min="3080" max="3080" width="15.5703125" style="59" customWidth="1"/>
    <col min="3081" max="3081" width="27" style="59" customWidth="1"/>
    <col min="3082" max="3328" width="11.5703125" style="59"/>
    <col min="3329" max="3329" width="56.5703125" style="59" customWidth="1"/>
    <col min="3330" max="3330" width="32.28515625" style="59" customWidth="1"/>
    <col min="3331" max="3331" width="45.85546875" style="59" customWidth="1"/>
    <col min="3332" max="3332" width="31.42578125" style="59" customWidth="1"/>
    <col min="3333" max="3333" width="19.5703125" style="59" customWidth="1"/>
    <col min="3334" max="3334" width="10.85546875" style="59" customWidth="1"/>
    <col min="3335" max="3335" width="15.85546875" style="59" customWidth="1"/>
    <col min="3336" max="3336" width="15.5703125" style="59" customWidth="1"/>
    <col min="3337" max="3337" width="27" style="59" customWidth="1"/>
    <col min="3338" max="3584" width="11.5703125" style="59"/>
    <col min="3585" max="3585" width="56.5703125" style="59" customWidth="1"/>
    <col min="3586" max="3586" width="32.28515625" style="59" customWidth="1"/>
    <col min="3587" max="3587" width="45.85546875" style="59" customWidth="1"/>
    <col min="3588" max="3588" width="31.42578125" style="59" customWidth="1"/>
    <col min="3589" max="3589" width="19.5703125" style="59" customWidth="1"/>
    <col min="3590" max="3590" width="10.85546875" style="59" customWidth="1"/>
    <col min="3591" max="3591" width="15.85546875" style="59" customWidth="1"/>
    <col min="3592" max="3592" width="15.5703125" style="59" customWidth="1"/>
    <col min="3593" max="3593" width="27" style="59" customWidth="1"/>
    <col min="3594" max="3840" width="11.5703125" style="59"/>
    <col min="3841" max="3841" width="56.5703125" style="59" customWidth="1"/>
    <col min="3842" max="3842" width="32.28515625" style="59" customWidth="1"/>
    <col min="3843" max="3843" width="45.85546875" style="59" customWidth="1"/>
    <col min="3844" max="3844" width="31.42578125" style="59" customWidth="1"/>
    <col min="3845" max="3845" width="19.5703125" style="59" customWidth="1"/>
    <col min="3846" max="3846" width="10.85546875" style="59" customWidth="1"/>
    <col min="3847" max="3847" width="15.85546875" style="59" customWidth="1"/>
    <col min="3848" max="3848" width="15.5703125" style="59" customWidth="1"/>
    <col min="3849" max="3849" width="27" style="59" customWidth="1"/>
    <col min="3850" max="4096" width="11.5703125" style="59"/>
    <col min="4097" max="4097" width="56.5703125" style="59" customWidth="1"/>
    <col min="4098" max="4098" width="32.28515625" style="59" customWidth="1"/>
    <col min="4099" max="4099" width="45.85546875" style="59" customWidth="1"/>
    <col min="4100" max="4100" width="31.42578125" style="59" customWidth="1"/>
    <col min="4101" max="4101" width="19.5703125" style="59" customWidth="1"/>
    <col min="4102" max="4102" width="10.85546875" style="59" customWidth="1"/>
    <col min="4103" max="4103" width="15.85546875" style="59" customWidth="1"/>
    <col min="4104" max="4104" width="15.5703125" style="59" customWidth="1"/>
    <col min="4105" max="4105" width="27" style="59" customWidth="1"/>
    <col min="4106" max="4352" width="11.5703125" style="59"/>
    <col min="4353" max="4353" width="56.5703125" style="59" customWidth="1"/>
    <col min="4354" max="4354" width="32.28515625" style="59" customWidth="1"/>
    <col min="4355" max="4355" width="45.85546875" style="59" customWidth="1"/>
    <col min="4356" max="4356" width="31.42578125" style="59" customWidth="1"/>
    <col min="4357" max="4357" width="19.5703125" style="59" customWidth="1"/>
    <col min="4358" max="4358" width="10.85546875" style="59" customWidth="1"/>
    <col min="4359" max="4359" width="15.85546875" style="59" customWidth="1"/>
    <col min="4360" max="4360" width="15.5703125" style="59" customWidth="1"/>
    <col min="4361" max="4361" width="27" style="59" customWidth="1"/>
    <col min="4362" max="4608" width="11.5703125" style="59"/>
    <col min="4609" max="4609" width="56.5703125" style="59" customWidth="1"/>
    <col min="4610" max="4610" width="32.28515625" style="59" customWidth="1"/>
    <col min="4611" max="4611" width="45.85546875" style="59" customWidth="1"/>
    <col min="4612" max="4612" width="31.42578125" style="59" customWidth="1"/>
    <col min="4613" max="4613" width="19.5703125" style="59" customWidth="1"/>
    <col min="4614" max="4614" width="10.85546875" style="59" customWidth="1"/>
    <col min="4615" max="4615" width="15.85546875" style="59" customWidth="1"/>
    <col min="4616" max="4616" width="15.5703125" style="59" customWidth="1"/>
    <col min="4617" max="4617" width="27" style="59" customWidth="1"/>
    <col min="4618" max="4864" width="11.5703125" style="59"/>
    <col min="4865" max="4865" width="56.5703125" style="59" customWidth="1"/>
    <col min="4866" max="4866" width="32.28515625" style="59" customWidth="1"/>
    <col min="4867" max="4867" width="45.85546875" style="59" customWidth="1"/>
    <col min="4868" max="4868" width="31.42578125" style="59" customWidth="1"/>
    <col min="4869" max="4869" width="19.5703125" style="59" customWidth="1"/>
    <col min="4870" max="4870" width="10.85546875" style="59" customWidth="1"/>
    <col min="4871" max="4871" width="15.85546875" style="59" customWidth="1"/>
    <col min="4872" max="4872" width="15.5703125" style="59" customWidth="1"/>
    <col min="4873" max="4873" width="27" style="59" customWidth="1"/>
    <col min="4874" max="5120" width="11.5703125" style="59"/>
    <col min="5121" max="5121" width="56.5703125" style="59" customWidth="1"/>
    <col min="5122" max="5122" width="32.28515625" style="59" customWidth="1"/>
    <col min="5123" max="5123" width="45.85546875" style="59" customWidth="1"/>
    <col min="5124" max="5124" width="31.42578125" style="59" customWidth="1"/>
    <col min="5125" max="5125" width="19.5703125" style="59" customWidth="1"/>
    <col min="5126" max="5126" width="10.85546875" style="59" customWidth="1"/>
    <col min="5127" max="5127" width="15.85546875" style="59" customWidth="1"/>
    <col min="5128" max="5128" width="15.5703125" style="59" customWidth="1"/>
    <col min="5129" max="5129" width="27" style="59" customWidth="1"/>
    <col min="5130" max="5376" width="11.5703125" style="59"/>
    <col min="5377" max="5377" width="56.5703125" style="59" customWidth="1"/>
    <col min="5378" max="5378" width="32.28515625" style="59" customWidth="1"/>
    <col min="5379" max="5379" width="45.85546875" style="59" customWidth="1"/>
    <col min="5380" max="5380" width="31.42578125" style="59" customWidth="1"/>
    <col min="5381" max="5381" width="19.5703125" style="59" customWidth="1"/>
    <col min="5382" max="5382" width="10.85546875" style="59" customWidth="1"/>
    <col min="5383" max="5383" width="15.85546875" style="59" customWidth="1"/>
    <col min="5384" max="5384" width="15.5703125" style="59" customWidth="1"/>
    <col min="5385" max="5385" width="27" style="59" customWidth="1"/>
    <col min="5386" max="5632" width="11.5703125" style="59"/>
    <col min="5633" max="5633" width="56.5703125" style="59" customWidth="1"/>
    <col min="5634" max="5634" width="32.28515625" style="59" customWidth="1"/>
    <col min="5635" max="5635" width="45.85546875" style="59" customWidth="1"/>
    <col min="5636" max="5636" width="31.42578125" style="59" customWidth="1"/>
    <col min="5637" max="5637" width="19.5703125" style="59" customWidth="1"/>
    <col min="5638" max="5638" width="10.85546875" style="59" customWidth="1"/>
    <col min="5639" max="5639" width="15.85546875" style="59" customWidth="1"/>
    <col min="5640" max="5640" width="15.5703125" style="59" customWidth="1"/>
    <col min="5641" max="5641" width="27" style="59" customWidth="1"/>
    <col min="5642" max="5888" width="11.5703125" style="59"/>
    <col min="5889" max="5889" width="56.5703125" style="59" customWidth="1"/>
    <col min="5890" max="5890" width="32.28515625" style="59" customWidth="1"/>
    <col min="5891" max="5891" width="45.85546875" style="59" customWidth="1"/>
    <col min="5892" max="5892" width="31.42578125" style="59" customWidth="1"/>
    <col min="5893" max="5893" width="19.5703125" style="59" customWidth="1"/>
    <col min="5894" max="5894" width="10.85546875" style="59" customWidth="1"/>
    <col min="5895" max="5895" width="15.85546875" style="59" customWidth="1"/>
    <col min="5896" max="5896" width="15.5703125" style="59" customWidth="1"/>
    <col min="5897" max="5897" width="27" style="59" customWidth="1"/>
    <col min="5898" max="6144" width="11.5703125" style="59"/>
    <col min="6145" max="6145" width="56.5703125" style="59" customWidth="1"/>
    <col min="6146" max="6146" width="32.28515625" style="59" customWidth="1"/>
    <col min="6147" max="6147" width="45.85546875" style="59" customWidth="1"/>
    <col min="6148" max="6148" width="31.42578125" style="59" customWidth="1"/>
    <col min="6149" max="6149" width="19.5703125" style="59" customWidth="1"/>
    <col min="6150" max="6150" width="10.85546875" style="59" customWidth="1"/>
    <col min="6151" max="6151" width="15.85546875" style="59" customWidth="1"/>
    <col min="6152" max="6152" width="15.5703125" style="59" customWidth="1"/>
    <col min="6153" max="6153" width="27" style="59" customWidth="1"/>
    <col min="6154" max="6400" width="11.5703125" style="59"/>
    <col min="6401" max="6401" width="56.5703125" style="59" customWidth="1"/>
    <col min="6402" max="6402" width="32.28515625" style="59" customWidth="1"/>
    <col min="6403" max="6403" width="45.85546875" style="59" customWidth="1"/>
    <col min="6404" max="6404" width="31.42578125" style="59" customWidth="1"/>
    <col min="6405" max="6405" width="19.5703125" style="59" customWidth="1"/>
    <col min="6406" max="6406" width="10.85546875" style="59" customWidth="1"/>
    <col min="6407" max="6407" width="15.85546875" style="59" customWidth="1"/>
    <col min="6408" max="6408" width="15.5703125" style="59" customWidth="1"/>
    <col min="6409" max="6409" width="27" style="59" customWidth="1"/>
    <col min="6410" max="6656" width="11.5703125" style="59"/>
    <col min="6657" max="6657" width="56.5703125" style="59" customWidth="1"/>
    <col min="6658" max="6658" width="32.28515625" style="59" customWidth="1"/>
    <col min="6659" max="6659" width="45.85546875" style="59" customWidth="1"/>
    <col min="6660" max="6660" width="31.42578125" style="59" customWidth="1"/>
    <col min="6661" max="6661" width="19.5703125" style="59" customWidth="1"/>
    <col min="6662" max="6662" width="10.85546875" style="59" customWidth="1"/>
    <col min="6663" max="6663" width="15.85546875" style="59" customWidth="1"/>
    <col min="6664" max="6664" width="15.5703125" style="59" customWidth="1"/>
    <col min="6665" max="6665" width="27" style="59" customWidth="1"/>
    <col min="6666" max="6912" width="11.5703125" style="59"/>
    <col min="6913" max="6913" width="56.5703125" style="59" customWidth="1"/>
    <col min="6914" max="6914" width="32.28515625" style="59" customWidth="1"/>
    <col min="6915" max="6915" width="45.85546875" style="59" customWidth="1"/>
    <col min="6916" max="6916" width="31.42578125" style="59" customWidth="1"/>
    <col min="6917" max="6917" width="19.5703125" style="59" customWidth="1"/>
    <col min="6918" max="6918" width="10.85546875" style="59" customWidth="1"/>
    <col min="6919" max="6919" width="15.85546875" style="59" customWidth="1"/>
    <col min="6920" max="6920" width="15.5703125" style="59" customWidth="1"/>
    <col min="6921" max="6921" width="27" style="59" customWidth="1"/>
    <col min="6922" max="7168" width="11.5703125" style="59"/>
    <col min="7169" max="7169" width="56.5703125" style="59" customWidth="1"/>
    <col min="7170" max="7170" width="32.28515625" style="59" customWidth="1"/>
    <col min="7171" max="7171" width="45.85546875" style="59" customWidth="1"/>
    <col min="7172" max="7172" width="31.42578125" style="59" customWidth="1"/>
    <col min="7173" max="7173" width="19.5703125" style="59" customWidth="1"/>
    <col min="7174" max="7174" width="10.85546875" style="59" customWidth="1"/>
    <col min="7175" max="7175" width="15.85546875" style="59" customWidth="1"/>
    <col min="7176" max="7176" width="15.5703125" style="59" customWidth="1"/>
    <col min="7177" max="7177" width="27" style="59" customWidth="1"/>
    <col min="7178" max="7424" width="11.5703125" style="59"/>
    <col min="7425" max="7425" width="56.5703125" style="59" customWidth="1"/>
    <col min="7426" max="7426" width="32.28515625" style="59" customWidth="1"/>
    <col min="7427" max="7427" width="45.85546875" style="59" customWidth="1"/>
    <col min="7428" max="7428" width="31.42578125" style="59" customWidth="1"/>
    <col min="7429" max="7429" width="19.5703125" style="59" customWidth="1"/>
    <col min="7430" max="7430" width="10.85546875" style="59" customWidth="1"/>
    <col min="7431" max="7431" width="15.85546875" style="59" customWidth="1"/>
    <col min="7432" max="7432" width="15.5703125" style="59" customWidth="1"/>
    <col min="7433" max="7433" width="27" style="59" customWidth="1"/>
    <col min="7434" max="7680" width="11.5703125" style="59"/>
    <col min="7681" max="7681" width="56.5703125" style="59" customWidth="1"/>
    <col min="7682" max="7682" width="32.28515625" style="59" customWidth="1"/>
    <col min="7683" max="7683" width="45.85546875" style="59" customWidth="1"/>
    <col min="7684" max="7684" width="31.42578125" style="59" customWidth="1"/>
    <col min="7685" max="7685" width="19.5703125" style="59" customWidth="1"/>
    <col min="7686" max="7686" width="10.85546875" style="59" customWidth="1"/>
    <col min="7687" max="7687" width="15.85546875" style="59" customWidth="1"/>
    <col min="7688" max="7688" width="15.5703125" style="59" customWidth="1"/>
    <col min="7689" max="7689" width="27" style="59" customWidth="1"/>
    <col min="7690" max="7936" width="11.5703125" style="59"/>
    <col min="7937" max="7937" width="56.5703125" style="59" customWidth="1"/>
    <col min="7938" max="7938" width="32.28515625" style="59" customWidth="1"/>
    <col min="7939" max="7939" width="45.85546875" style="59" customWidth="1"/>
    <col min="7940" max="7940" width="31.42578125" style="59" customWidth="1"/>
    <col min="7941" max="7941" width="19.5703125" style="59" customWidth="1"/>
    <col min="7942" max="7942" width="10.85546875" style="59" customWidth="1"/>
    <col min="7943" max="7943" width="15.85546875" style="59" customWidth="1"/>
    <col min="7944" max="7944" width="15.5703125" style="59" customWidth="1"/>
    <col min="7945" max="7945" width="27" style="59" customWidth="1"/>
    <col min="7946" max="8192" width="11.5703125" style="59"/>
    <col min="8193" max="8193" width="56.5703125" style="59" customWidth="1"/>
    <col min="8194" max="8194" width="32.28515625" style="59" customWidth="1"/>
    <col min="8195" max="8195" width="45.85546875" style="59" customWidth="1"/>
    <col min="8196" max="8196" width="31.42578125" style="59" customWidth="1"/>
    <col min="8197" max="8197" width="19.5703125" style="59" customWidth="1"/>
    <col min="8198" max="8198" width="10.85546875" style="59" customWidth="1"/>
    <col min="8199" max="8199" width="15.85546875" style="59" customWidth="1"/>
    <col min="8200" max="8200" width="15.5703125" style="59" customWidth="1"/>
    <col min="8201" max="8201" width="27" style="59" customWidth="1"/>
    <col min="8202" max="8448" width="11.5703125" style="59"/>
    <col min="8449" max="8449" width="56.5703125" style="59" customWidth="1"/>
    <col min="8450" max="8450" width="32.28515625" style="59" customWidth="1"/>
    <col min="8451" max="8451" width="45.85546875" style="59" customWidth="1"/>
    <col min="8452" max="8452" width="31.42578125" style="59" customWidth="1"/>
    <col min="8453" max="8453" width="19.5703125" style="59" customWidth="1"/>
    <col min="8454" max="8454" width="10.85546875" style="59" customWidth="1"/>
    <col min="8455" max="8455" width="15.85546875" style="59" customWidth="1"/>
    <col min="8456" max="8456" width="15.5703125" style="59" customWidth="1"/>
    <col min="8457" max="8457" width="27" style="59" customWidth="1"/>
    <col min="8458" max="8704" width="11.5703125" style="59"/>
    <col min="8705" max="8705" width="56.5703125" style="59" customWidth="1"/>
    <col min="8706" max="8706" width="32.28515625" style="59" customWidth="1"/>
    <col min="8707" max="8707" width="45.85546875" style="59" customWidth="1"/>
    <col min="8708" max="8708" width="31.42578125" style="59" customWidth="1"/>
    <col min="8709" max="8709" width="19.5703125" style="59" customWidth="1"/>
    <col min="8710" max="8710" width="10.85546875" style="59" customWidth="1"/>
    <col min="8711" max="8711" width="15.85546875" style="59" customWidth="1"/>
    <col min="8712" max="8712" width="15.5703125" style="59" customWidth="1"/>
    <col min="8713" max="8713" width="27" style="59" customWidth="1"/>
    <col min="8714" max="8960" width="11.5703125" style="59"/>
    <col min="8961" max="8961" width="56.5703125" style="59" customWidth="1"/>
    <col min="8962" max="8962" width="32.28515625" style="59" customWidth="1"/>
    <col min="8963" max="8963" width="45.85546875" style="59" customWidth="1"/>
    <col min="8964" max="8964" width="31.42578125" style="59" customWidth="1"/>
    <col min="8965" max="8965" width="19.5703125" style="59" customWidth="1"/>
    <col min="8966" max="8966" width="10.85546875" style="59" customWidth="1"/>
    <col min="8967" max="8967" width="15.85546875" style="59" customWidth="1"/>
    <col min="8968" max="8968" width="15.5703125" style="59" customWidth="1"/>
    <col min="8969" max="8969" width="27" style="59" customWidth="1"/>
    <col min="8970" max="9216" width="11.5703125" style="59"/>
    <col min="9217" max="9217" width="56.5703125" style="59" customWidth="1"/>
    <col min="9218" max="9218" width="32.28515625" style="59" customWidth="1"/>
    <col min="9219" max="9219" width="45.85546875" style="59" customWidth="1"/>
    <col min="9220" max="9220" width="31.42578125" style="59" customWidth="1"/>
    <col min="9221" max="9221" width="19.5703125" style="59" customWidth="1"/>
    <col min="9222" max="9222" width="10.85546875" style="59" customWidth="1"/>
    <col min="9223" max="9223" width="15.85546875" style="59" customWidth="1"/>
    <col min="9224" max="9224" width="15.5703125" style="59" customWidth="1"/>
    <col min="9225" max="9225" width="27" style="59" customWidth="1"/>
    <col min="9226" max="9472" width="11.5703125" style="59"/>
    <col min="9473" max="9473" width="56.5703125" style="59" customWidth="1"/>
    <col min="9474" max="9474" width="32.28515625" style="59" customWidth="1"/>
    <col min="9475" max="9475" width="45.85546875" style="59" customWidth="1"/>
    <col min="9476" max="9476" width="31.42578125" style="59" customWidth="1"/>
    <col min="9477" max="9477" width="19.5703125" style="59" customWidth="1"/>
    <col min="9478" max="9478" width="10.85546875" style="59" customWidth="1"/>
    <col min="9479" max="9479" width="15.85546875" style="59" customWidth="1"/>
    <col min="9480" max="9480" width="15.5703125" style="59" customWidth="1"/>
    <col min="9481" max="9481" width="27" style="59" customWidth="1"/>
    <col min="9482" max="9728" width="11.5703125" style="59"/>
    <col min="9729" max="9729" width="56.5703125" style="59" customWidth="1"/>
    <col min="9730" max="9730" width="32.28515625" style="59" customWidth="1"/>
    <col min="9731" max="9731" width="45.85546875" style="59" customWidth="1"/>
    <col min="9732" max="9732" width="31.42578125" style="59" customWidth="1"/>
    <col min="9733" max="9733" width="19.5703125" style="59" customWidth="1"/>
    <col min="9734" max="9734" width="10.85546875" style="59" customWidth="1"/>
    <col min="9735" max="9735" width="15.85546875" style="59" customWidth="1"/>
    <col min="9736" max="9736" width="15.5703125" style="59" customWidth="1"/>
    <col min="9737" max="9737" width="27" style="59" customWidth="1"/>
    <col min="9738" max="9984" width="11.5703125" style="59"/>
    <col min="9985" max="9985" width="56.5703125" style="59" customWidth="1"/>
    <col min="9986" max="9986" width="32.28515625" style="59" customWidth="1"/>
    <col min="9987" max="9987" width="45.85546875" style="59" customWidth="1"/>
    <col min="9988" max="9988" width="31.42578125" style="59" customWidth="1"/>
    <col min="9989" max="9989" width="19.5703125" style="59" customWidth="1"/>
    <col min="9990" max="9990" width="10.85546875" style="59" customWidth="1"/>
    <col min="9991" max="9991" width="15.85546875" style="59" customWidth="1"/>
    <col min="9992" max="9992" width="15.5703125" style="59" customWidth="1"/>
    <col min="9993" max="9993" width="27" style="59" customWidth="1"/>
    <col min="9994" max="10240" width="11.5703125" style="59"/>
    <col min="10241" max="10241" width="56.5703125" style="59" customWidth="1"/>
    <col min="10242" max="10242" width="32.28515625" style="59" customWidth="1"/>
    <col min="10243" max="10243" width="45.85546875" style="59" customWidth="1"/>
    <col min="10244" max="10244" width="31.42578125" style="59" customWidth="1"/>
    <col min="10245" max="10245" width="19.5703125" style="59" customWidth="1"/>
    <col min="10246" max="10246" width="10.85546875" style="59" customWidth="1"/>
    <col min="10247" max="10247" width="15.85546875" style="59" customWidth="1"/>
    <col min="10248" max="10248" width="15.5703125" style="59" customWidth="1"/>
    <col min="10249" max="10249" width="27" style="59" customWidth="1"/>
    <col min="10250" max="10496" width="11.5703125" style="59"/>
    <col min="10497" max="10497" width="56.5703125" style="59" customWidth="1"/>
    <col min="10498" max="10498" width="32.28515625" style="59" customWidth="1"/>
    <col min="10499" max="10499" width="45.85546875" style="59" customWidth="1"/>
    <col min="10500" max="10500" width="31.42578125" style="59" customWidth="1"/>
    <col min="10501" max="10501" width="19.5703125" style="59" customWidth="1"/>
    <col min="10502" max="10502" width="10.85546875" style="59" customWidth="1"/>
    <col min="10503" max="10503" width="15.85546875" style="59" customWidth="1"/>
    <col min="10504" max="10504" width="15.5703125" style="59" customWidth="1"/>
    <col min="10505" max="10505" width="27" style="59" customWidth="1"/>
    <col min="10506" max="10752" width="11.5703125" style="59"/>
    <col min="10753" max="10753" width="56.5703125" style="59" customWidth="1"/>
    <col min="10754" max="10754" width="32.28515625" style="59" customWidth="1"/>
    <col min="10755" max="10755" width="45.85546875" style="59" customWidth="1"/>
    <col min="10756" max="10756" width="31.42578125" style="59" customWidth="1"/>
    <col min="10757" max="10757" width="19.5703125" style="59" customWidth="1"/>
    <col min="10758" max="10758" width="10.85546875" style="59" customWidth="1"/>
    <col min="10759" max="10759" width="15.85546875" style="59" customWidth="1"/>
    <col min="10760" max="10760" width="15.5703125" style="59" customWidth="1"/>
    <col min="10761" max="10761" width="27" style="59" customWidth="1"/>
    <col min="10762" max="11008" width="11.5703125" style="59"/>
    <col min="11009" max="11009" width="56.5703125" style="59" customWidth="1"/>
    <col min="11010" max="11010" width="32.28515625" style="59" customWidth="1"/>
    <col min="11011" max="11011" width="45.85546875" style="59" customWidth="1"/>
    <col min="11012" max="11012" width="31.42578125" style="59" customWidth="1"/>
    <col min="11013" max="11013" width="19.5703125" style="59" customWidth="1"/>
    <col min="11014" max="11014" width="10.85546875" style="59" customWidth="1"/>
    <col min="11015" max="11015" width="15.85546875" style="59" customWidth="1"/>
    <col min="11016" max="11016" width="15.5703125" style="59" customWidth="1"/>
    <col min="11017" max="11017" width="27" style="59" customWidth="1"/>
    <col min="11018" max="11264" width="11.5703125" style="59"/>
    <col min="11265" max="11265" width="56.5703125" style="59" customWidth="1"/>
    <col min="11266" max="11266" width="32.28515625" style="59" customWidth="1"/>
    <col min="11267" max="11267" width="45.85546875" style="59" customWidth="1"/>
    <col min="11268" max="11268" width="31.42578125" style="59" customWidth="1"/>
    <col min="11269" max="11269" width="19.5703125" style="59" customWidth="1"/>
    <col min="11270" max="11270" width="10.85546875" style="59" customWidth="1"/>
    <col min="11271" max="11271" width="15.85546875" style="59" customWidth="1"/>
    <col min="11272" max="11272" width="15.5703125" style="59" customWidth="1"/>
    <col min="11273" max="11273" width="27" style="59" customWidth="1"/>
    <col min="11274" max="11520" width="11.5703125" style="59"/>
    <col min="11521" max="11521" width="56.5703125" style="59" customWidth="1"/>
    <col min="11522" max="11522" width="32.28515625" style="59" customWidth="1"/>
    <col min="11523" max="11523" width="45.85546875" style="59" customWidth="1"/>
    <col min="11524" max="11524" width="31.42578125" style="59" customWidth="1"/>
    <col min="11525" max="11525" width="19.5703125" style="59" customWidth="1"/>
    <col min="11526" max="11526" width="10.85546875" style="59" customWidth="1"/>
    <col min="11527" max="11527" width="15.85546875" style="59" customWidth="1"/>
    <col min="11528" max="11528" width="15.5703125" style="59" customWidth="1"/>
    <col min="11529" max="11529" width="27" style="59" customWidth="1"/>
    <col min="11530" max="11776" width="11.5703125" style="59"/>
    <col min="11777" max="11777" width="56.5703125" style="59" customWidth="1"/>
    <col min="11778" max="11778" width="32.28515625" style="59" customWidth="1"/>
    <col min="11779" max="11779" width="45.85546875" style="59" customWidth="1"/>
    <col min="11780" max="11780" width="31.42578125" style="59" customWidth="1"/>
    <col min="11781" max="11781" width="19.5703125" style="59" customWidth="1"/>
    <col min="11782" max="11782" width="10.85546875" style="59" customWidth="1"/>
    <col min="11783" max="11783" width="15.85546875" style="59" customWidth="1"/>
    <col min="11784" max="11784" width="15.5703125" style="59" customWidth="1"/>
    <col min="11785" max="11785" width="27" style="59" customWidth="1"/>
    <col min="11786" max="12032" width="11.5703125" style="59"/>
    <col min="12033" max="12033" width="56.5703125" style="59" customWidth="1"/>
    <col min="12034" max="12034" width="32.28515625" style="59" customWidth="1"/>
    <col min="12035" max="12035" width="45.85546875" style="59" customWidth="1"/>
    <col min="12036" max="12036" width="31.42578125" style="59" customWidth="1"/>
    <col min="12037" max="12037" width="19.5703125" style="59" customWidth="1"/>
    <col min="12038" max="12038" width="10.85546875" style="59" customWidth="1"/>
    <col min="12039" max="12039" width="15.85546875" style="59" customWidth="1"/>
    <col min="12040" max="12040" width="15.5703125" style="59" customWidth="1"/>
    <col min="12041" max="12041" width="27" style="59" customWidth="1"/>
    <col min="12042" max="12288" width="11.5703125" style="59"/>
    <col min="12289" max="12289" width="56.5703125" style="59" customWidth="1"/>
    <col min="12290" max="12290" width="32.28515625" style="59" customWidth="1"/>
    <col min="12291" max="12291" width="45.85546875" style="59" customWidth="1"/>
    <col min="12292" max="12292" width="31.42578125" style="59" customWidth="1"/>
    <col min="12293" max="12293" width="19.5703125" style="59" customWidth="1"/>
    <col min="12294" max="12294" width="10.85546875" style="59" customWidth="1"/>
    <col min="12295" max="12295" width="15.85546875" style="59" customWidth="1"/>
    <col min="12296" max="12296" width="15.5703125" style="59" customWidth="1"/>
    <col min="12297" max="12297" width="27" style="59" customWidth="1"/>
    <col min="12298" max="12544" width="11.5703125" style="59"/>
    <col min="12545" max="12545" width="56.5703125" style="59" customWidth="1"/>
    <col min="12546" max="12546" width="32.28515625" style="59" customWidth="1"/>
    <col min="12547" max="12547" width="45.85546875" style="59" customWidth="1"/>
    <col min="12548" max="12548" width="31.42578125" style="59" customWidth="1"/>
    <col min="12549" max="12549" width="19.5703125" style="59" customWidth="1"/>
    <col min="12550" max="12550" width="10.85546875" style="59" customWidth="1"/>
    <col min="12551" max="12551" width="15.85546875" style="59" customWidth="1"/>
    <col min="12552" max="12552" width="15.5703125" style="59" customWidth="1"/>
    <col min="12553" max="12553" width="27" style="59" customWidth="1"/>
    <col min="12554" max="12800" width="11.5703125" style="59"/>
    <col min="12801" max="12801" width="56.5703125" style="59" customWidth="1"/>
    <col min="12802" max="12802" width="32.28515625" style="59" customWidth="1"/>
    <col min="12803" max="12803" width="45.85546875" style="59" customWidth="1"/>
    <col min="12804" max="12804" width="31.42578125" style="59" customWidth="1"/>
    <col min="12805" max="12805" width="19.5703125" style="59" customWidth="1"/>
    <col min="12806" max="12806" width="10.85546875" style="59" customWidth="1"/>
    <col min="12807" max="12807" width="15.85546875" style="59" customWidth="1"/>
    <col min="12808" max="12808" width="15.5703125" style="59" customWidth="1"/>
    <col min="12809" max="12809" width="27" style="59" customWidth="1"/>
    <col min="12810" max="13056" width="11.5703125" style="59"/>
    <col min="13057" max="13057" width="56.5703125" style="59" customWidth="1"/>
    <col min="13058" max="13058" width="32.28515625" style="59" customWidth="1"/>
    <col min="13059" max="13059" width="45.85546875" style="59" customWidth="1"/>
    <col min="13060" max="13060" width="31.42578125" style="59" customWidth="1"/>
    <col min="13061" max="13061" width="19.5703125" style="59" customWidth="1"/>
    <col min="13062" max="13062" width="10.85546875" style="59" customWidth="1"/>
    <col min="13063" max="13063" width="15.85546875" style="59" customWidth="1"/>
    <col min="13064" max="13064" width="15.5703125" style="59" customWidth="1"/>
    <col min="13065" max="13065" width="27" style="59" customWidth="1"/>
    <col min="13066" max="13312" width="11.5703125" style="59"/>
    <col min="13313" max="13313" width="56.5703125" style="59" customWidth="1"/>
    <col min="13314" max="13314" width="32.28515625" style="59" customWidth="1"/>
    <col min="13315" max="13315" width="45.85546875" style="59" customWidth="1"/>
    <col min="13316" max="13316" width="31.42578125" style="59" customWidth="1"/>
    <col min="13317" max="13317" width="19.5703125" style="59" customWidth="1"/>
    <col min="13318" max="13318" width="10.85546875" style="59" customWidth="1"/>
    <col min="13319" max="13319" width="15.85546875" style="59" customWidth="1"/>
    <col min="13320" max="13320" width="15.5703125" style="59" customWidth="1"/>
    <col min="13321" max="13321" width="27" style="59" customWidth="1"/>
    <col min="13322" max="13568" width="11.5703125" style="59"/>
    <col min="13569" max="13569" width="56.5703125" style="59" customWidth="1"/>
    <col min="13570" max="13570" width="32.28515625" style="59" customWidth="1"/>
    <col min="13571" max="13571" width="45.85546875" style="59" customWidth="1"/>
    <col min="13572" max="13572" width="31.42578125" style="59" customWidth="1"/>
    <col min="13573" max="13573" width="19.5703125" style="59" customWidth="1"/>
    <col min="13574" max="13574" width="10.85546875" style="59" customWidth="1"/>
    <col min="13575" max="13575" width="15.85546875" style="59" customWidth="1"/>
    <col min="13576" max="13576" width="15.5703125" style="59" customWidth="1"/>
    <col min="13577" max="13577" width="27" style="59" customWidth="1"/>
    <col min="13578" max="13824" width="11.5703125" style="59"/>
    <col min="13825" max="13825" width="56.5703125" style="59" customWidth="1"/>
    <col min="13826" max="13826" width="32.28515625" style="59" customWidth="1"/>
    <col min="13827" max="13827" width="45.85546875" style="59" customWidth="1"/>
    <col min="13828" max="13828" width="31.42578125" style="59" customWidth="1"/>
    <col min="13829" max="13829" width="19.5703125" style="59" customWidth="1"/>
    <col min="13830" max="13830" width="10.85546875" style="59" customWidth="1"/>
    <col min="13831" max="13831" width="15.85546875" style="59" customWidth="1"/>
    <col min="13832" max="13832" width="15.5703125" style="59" customWidth="1"/>
    <col min="13833" max="13833" width="27" style="59" customWidth="1"/>
    <col min="13834" max="14080" width="11.5703125" style="59"/>
    <col min="14081" max="14081" width="56.5703125" style="59" customWidth="1"/>
    <col min="14082" max="14082" width="32.28515625" style="59" customWidth="1"/>
    <col min="14083" max="14083" width="45.85546875" style="59" customWidth="1"/>
    <col min="14084" max="14084" width="31.42578125" style="59" customWidth="1"/>
    <col min="14085" max="14085" width="19.5703125" style="59" customWidth="1"/>
    <col min="14086" max="14086" width="10.85546875" style="59" customWidth="1"/>
    <col min="14087" max="14087" width="15.85546875" style="59" customWidth="1"/>
    <col min="14088" max="14088" width="15.5703125" style="59" customWidth="1"/>
    <col min="14089" max="14089" width="27" style="59" customWidth="1"/>
    <col min="14090" max="14336" width="11.5703125" style="59"/>
    <col min="14337" max="14337" width="56.5703125" style="59" customWidth="1"/>
    <col min="14338" max="14338" width="32.28515625" style="59" customWidth="1"/>
    <col min="14339" max="14339" width="45.85546875" style="59" customWidth="1"/>
    <col min="14340" max="14340" width="31.42578125" style="59" customWidth="1"/>
    <col min="14341" max="14341" width="19.5703125" style="59" customWidth="1"/>
    <col min="14342" max="14342" width="10.85546875" style="59" customWidth="1"/>
    <col min="14343" max="14343" width="15.85546875" style="59" customWidth="1"/>
    <col min="14344" max="14344" width="15.5703125" style="59" customWidth="1"/>
    <col min="14345" max="14345" width="27" style="59" customWidth="1"/>
    <col min="14346" max="14592" width="11.5703125" style="59"/>
    <col min="14593" max="14593" width="56.5703125" style="59" customWidth="1"/>
    <col min="14594" max="14594" width="32.28515625" style="59" customWidth="1"/>
    <col min="14595" max="14595" width="45.85546875" style="59" customWidth="1"/>
    <col min="14596" max="14596" width="31.42578125" style="59" customWidth="1"/>
    <col min="14597" max="14597" width="19.5703125" style="59" customWidth="1"/>
    <col min="14598" max="14598" width="10.85546875" style="59" customWidth="1"/>
    <col min="14599" max="14599" width="15.85546875" style="59" customWidth="1"/>
    <col min="14600" max="14600" width="15.5703125" style="59" customWidth="1"/>
    <col min="14601" max="14601" width="27" style="59" customWidth="1"/>
    <col min="14602" max="14848" width="11.5703125" style="59"/>
    <col min="14849" max="14849" width="56.5703125" style="59" customWidth="1"/>
    <col min="14850" max="14850" width="32.28515625" style="59" customWidth="1"/>
    <col min="14851" max="14851" width="45.85546875" style="59" customWidth="1"/>
    <col min="14852" max="14852" width="31.42578125" style="59" customWidth="1"/>
    <col min="14853" max="14853" width="19.5703125" style="59" customWidth="1"/>
    <col min="14854" max="14854" width="10.85546875" style="59" customWidth="1"/>
    <col min="14855" max="14855" width="15.85546875" style="59" customWidth="1"/>
    <col min="14856" max="14856" width="15.5703125" style="59" customWidth="1"/>
    <col min="14857" max="14857" width="27" style="59" customWidth="1"/>
    <col min="14858" max="15104" width="11.5703125" style="59"/>
    <col min="15105" max="15105" width="56.5703125" style="59" customWidth="1"/>
    <col min="15106" max="15106" width="32.28515625" style="59" customWidth="1"/>
    <col min="15107" max="15107" width="45.85546875" style="59" customWidth="1"/>
    <col min="15108" max="15108" width="31.42578125" style="59" customWidth="1"/>
    <col min="15109" max="15109" width="19.5703125" style="59" customWidth="1"/>
    <col min="15110" max="15110" width="10.85546875" style="59" customWidth="1"/>
    <col min="15111" max="15111" width="15.85546875" style="59" customWidth="1"/>
    <col min="15112" max="15112" width="15.5703125" style="59" customWidth="1"/>
    <col min="15113" max="15113" width="27" style="59" customWidth="1"/>
    <col min="15114" max="15360" width="11.5703125" style="59"/>
    <col min="15361" max="15361" width="56.5703125" style="59" customWidth="1"/>
    <col min="15362" max="15362" width="32.28515625" style="59" customWidth="1"/>
    <col min="15363" max="15363" width="45.85546875" style="59" customWidth="1"/>
    <col min="15364" max="15364" width="31.42578125" style="59" customWidth="1"/>
    <col min="15365" max="15365" width="19.5703125" style="59" customWidth="1"/>
    <col min="15366" max="15366" width="10.85546875" style="59" customWidth="1"/>
    <col min="15367" max="15367" width="15.85546875" style="59" customWidth="1"/>
    <col min="15368" max="15368" width="15.5703125" style="59" customWidth="1"/>
    <col min="15369" max="15369" width="27" style="59" customWidth="1"/>
    <col min="15370" max="15616" width="11.5703125" style="59"/>
    <col min="15617" max="15617" width="56.5703125" style="59" customWidth="1"/>
    <col min="15618" max="15618" width="32.28515625" style="59" customWidth="1"/>
    <col min="15619" max="15619" width="45.85546875" style="59" customWidth="1"/>
    <col min="15620" max="15620" width="31.42578125" style="59" customWidth="1"/>
    <col min="15621" max="15621" width="19.5703125" style="59" customWidth="1"/>
    <col min="15622" max="15622" width="10.85546875" style="59" customWidth="1"/>
    <col min="15623" max="15623" width="15.85546875" style="59" customWidth="1"/>
    <col min="15624" max="15624" width="15.5703125" style="59" customWidth="1"/>
    <col min="15625" max="15625" width="27" style="59" customWidth="1"/>
    <col min="15626" max="15872" width="11.5703125" style="59"/>
    <col min="15873" max="15873" width="56.5703125" style="59" customWidth="1"/>
    <col min="15874" max="15874" width="32.28515625" style="59" customWidth="1"/>
    <col min="15875" max="15875" width="45.85546875" style="59" customWidth="1"/>
    <col min="15876" max="15876" width="31.42578125" style="59" customWidth="1"/>
    <col min="15877" max="15877" width="19.5703125" style="59" customWidth="1"/>
    <col min="15878" max="15878" width="10.85546875" style="59" customWidth="1"/>
    <col min="15879" max="15879" width="15.85546875" style="59" customWidth="1"/>
    <col min="15880" max="15880" width="15.5703125" style="59" customWidth="1"/>
    <col min="15881" max="15881" width="27" style="59" customWidth="1"/>
    <col min="15882" max="16128" width="11.5703125" style="59"/>
    <col min="16129" max="16129" width="56.5703125" style="59" customWidth="1"/>
    <col min="16130" max="16130" width="32.28515625" style="59" customWidth="1"/>
    <col min="16131" max="16131" width="45.85546875" style="59" customWidth="1"/>
    <col min="16132" max="16132" width="31.42578125" style="59" customWidth="1"/>
    <col min="16133" max="16133" width="19.5703125" style="59" customWidth="1"/>
    <col min="16134" max="16134" width="10.85546875" style="59" customWidth="1"/>
    <col min="16135" max="16135" width="15.85546875" style="59" customWidth="1"/>
    <col min="16136" max="16136" width="15.5703125" style="59" customWidth="1"/>
    <col min="16137" max="16137" width="27" style="59" customWidth="1"/>
    <col min="16138" max="16384" width="11.5703125" style="59"/>
  </cols>
  <sheetData>
    <row r="1" spans="1:9" thickBot="1" x14ac:dyDescent="0.35">
      <c r="B1" s="1"/>
      <c r="C1" s="1"/>
      <c r="D1" s="1"/>
      <c r="E1" s="1"/>
      <c r="F1" s="1"/>
      <c r="G1" s="1"/>
      <c r="H1" s="1"/>
      <c r="I1" s="1"/>
    </row>
    <row r="2" spans="1:9" ht="27.75" customHeight="1" thickBot="1" x14ac:dyDescent="0.35">
      <c r="A2" s="137" t="s">
        <v>1</v>
      </c>
      <c r="B2" s="138"/>
      <c r="C2" s="2"/>
      <c r="D2" s="2"/>
      <c r="E2" s="2"/>
    </row>
    <row r="3" spans="1:9" ht="17.45" x14ac:dyDescent="0.3">
      <c r="A3" s="2"/>
      <c r="B3" s="2"/>
      <c r="C3" s="2"/>
      <c r="D3" s="2"/>
      <c r="E3" s="2"/>
    </row>
    <row r="5" spans="1:9" ht="17.45" x14ac:dyDescent="0.3">
      <c r="A5" s="2"/>
      <c r="B5" s="2"/>
      <c r="C5" s="2"/>
      <c r="D5" s="2"/>
      <c r="E5" s="2"/>
    </row>
    <row r="6" spans="1:9" thickBot="1" x14ac:dyDescent="0.35"/>
    <row r="7" spans="1:9" ht="16.5" thickBot="1" x14ac:dyDescent="0.3">
      <c r="A7" s="121" t="s">
        <v>2</v>
      </c>
      <c r="B7" s="122"/>
      <c r="C7" s="122"/>
      <c r="D7" s="122"/>
      <c r="E7" s="122"/>
      <c r="F7" s="122"/>
      <c r="G7" s="139"/>
    </row>
    <row r="8" spans="1:9" ht="48" x14ac:dyDescent="0.25">
      <c r="A8" s="3" t="s">
        <v>3</v>
      </c>
      <c r="B8" s="3" t="s">
        <v>4</v>
      </c>
      <c r="C8" s="4" t="s">
        <v>5</v>
      </c>
      <c r="D8" s="4" t="s">
        <v>6</v>
      </c>
      <c r="E8" s="4" t="s">
        <v>7</v>
      </c>
      <c r="F8" s="4" t="s">
        <v>8</v>
      </c>
      <c r="G8" s="4" t="s">
        <v>10</v>
      </c>
    </row>
    <row r="9" spans="1:9" ht="14.45" x14ac:dyDescent="0.3">
      <c r="A9" s="5" t="s">
        <v>11</v>
      </c>
      <c r="B9" s="5"/>
      <c r="C9" s="6" t="s">
        <v>12</v>
      </c>
      <c r="D9" s="6" t="s">
        <v>13</v>
      </c>
      <c r="E9" s="6" t="s">
        <v>14</v>
      </c>
      <c r="F9" s="7" t="s">
        <v>15</v>
      </c>
      <c r="G9" s="8" t="s">
        <v>16</v>
      </c>
    </row>
    <row r="10" spans="1:9" ht="24" customHeight="1" x14ac:dyDescent="0.25">
      <c r="A10" s="60" t="s">
        <v>60</v>
      </c>
      <c r="B10" s="60" t="s">
        <v>68</v>
      </c>
      <c r="C10" s="75"/>
      <c r="D10" s="61">
        <v>1200</v>
      </c>
      <c r="E10" s="70">
        <v>1720</v>
      </c>
      <c r="F10" s="72">
        <f>IF(E10=0,"-",D10/E10)</f>
        <v>0.69767441860465118</v>
      </c>
      <c r="G10" s="79">
        <f t="shared" ref="G10:G14" si="0">IF(E10=0,"-",C10*F10)</f>
        <v>0</v>
      </c>
    </row>
    <row r="11" spans="1:9" ht="21" customHeight="1" x14ac:dyDescent="0.25">
      <c r="A11" s="60" t="s">
        <v>58</v>
      </c>
      <c r="B11" s="60" t="s">
        <v>59</v>
      </c>
      <c r="C11" s="75"/>
      <c r="D11" s="61">
        <v>1720</v>
      </c>
      <c r="E11" s="70">
        <v>1720</v>
      </c>
      <c r="F11" s="72">
        <f>IF(E11=0,"-",D11/E11)</f>
        <v>1</v>
      </c>
      <c r="G11" s="79">
        <f t="shared" si="0"/>
        <v>0</v>
      </c>
    </row>
    <row r="12" spans="1:9" ht="19.5" customHeight="1" x14ac:dyDescent="0.25">
      <c r="A12" s="60" t="s">
        <v>61</v>
      </c>
      <c r="B12" s="60" t="s">
        <v>62</v>
      </c>
      <c r="C12" s="76"/>
      <c r="D12" s="61">
        <v>1720</v>
      </c>
      <c r="E12" s="71">
        <v>1720</v>
      </c>
      <c r="F12" s="72">
        <f t="shared" ref="F12:F15" si="1">IF(E12=0,"-",D12/E12)</f>
        <v>1</v>
      </c>
      <c r="G12" s="79">
        <f t="shared" si="0"/>
        <v>0</v>
      </c>
    </row>
    <row r="13" spans="1:9" ht="21" customHeight="1" x14ac:dyDescent="0.25">
      <c r="A13" s="60" t="s">
        <v>63</v>
      </c>
      <c r="B13" s="60" t="s">
        <v>64</v>
      </c>
      <c r="C13" s="77"/>
      <c r="D13" s="61">
        <v>1720</v>
      </c>
      <c r="E13" s="71">
        <v>1720</v>
      </c>
      <c r="F13" s="72">
        <f t="shared" si="1"/>
        <v>1</v>
      </c>
      <c r="G13" s="79">
        <f t="shared" si="0"/>
        <v>0</v>
      </c>
    </row>
    <row r="14" spans="1:9" ht="21" customHeight="1" x14ac:dyDescent="0.25">
      <c r="A14" s="60" t="s">
        <v>65</v>
      </c>
      <c r="B14" s="60" t="s">
        <v>66</v>
      </c>
      <c r="C14" s="77"/>
      <c r="D14" s="61">
        <v>1720</v>
      </c>
      <c r="E14" s="71">
        <v>1720</v>
      </c>
      <c r="F14" s="72">
        <f t="shared" si="1"/>
        <v>1</v>
      </c>
      <c r="G14" s="79">
        <f t="shared" si="0"/>
        <v>0</v>
      </c>
    </row>
    <row r="15" spans="1:9" ht="21.75" customHeight="1" x14ac:dyDescent="0.3">
      <c r="A15" s="9" t="s">
        <v>0</v>
      </c>
      <c r="B15" s="9"/>
      <c r="C15" s="78">
        <f>SUM(C10:C14)</f>
        <v>0</v>
      </c>
      <c r="D15" s="10"/>
      <c r="E15" s="10"/>
      <c r="F15" s="10" t="str">
        <f t="shared" si="1"/>
        <v>-</v>
      </c>
      <c r="G15" s="78">
        <f>SUM(G10:G14)</f>
        <v>0</v>
      </c>
    </row>
    <row r="16" spans="1:9" ht="22.5" customHeight="1" x14ac:dyDescent="0.3">
      <c r="A16" s="11"/>
      <c r="B16" s="11"/>
      <c r="C16" s="12"/>
      <c r="D16" s="13"/>
      <c r="E16" s="13"/>
      <c r="F16" s="14"/>
      <c r="G16" s="15"/>
    </row>
    <row r="17" spans="1:10" ht="26.25" customHeight="1" thickBot="1" x14ac:dyDescent="0.35"/>
    <row r="18" spans="1:10" ht="21" customHeight="1" thickBot="1" x14ac:dyDescent="0.3">
      <c r="A18" s="121" t="s">
        <v>17</v>
      </c>
      <c r="B18" s="122"/>
      <c r="C18" s="122"/>
      <c r="D18" s="122"/>
      <c r="E18" s="123"/>
      <c r="F18" s="17"/>
      <c r="G18" s="17"/>
    </row>
    <row r="19" spans="1:10" ht="33" customHeight="1" x14ac:dyDescent="0.25">
      <c r="A19" s="49" t="s">
        <v>18</v>
      </c>
      <c r="B19" s="124" t="s">
        <v>19</v>
      </c>
      <c r="C19" s="125"/>
      <c r="D19" s="50" t="s">
        <v>20</v>
      </c>
      <c r="E19" s="51" t="s">
        <v>0</v>
      </c>
    </row>
    <row r="20" spans="1:10" ht="39.75" customHeight="1" x14ac:dyDescent="0.3">
      <c r="A20" s="52" t="s">
        <v>21</v>
      </c>
      <c r="B20" s="103"/>
      <c r="C20" s="104"/>
      <c r="D20" s="53"/>
      <c r="E20" s="73">
        <f>B20</f>
        <v>0</v>
      </c>
    </row>
    <row r="21" spans="1:10" ht="27" customHeight="1" x14ac:dyDescent="0.3">
      <c r="A21" s="52" t="s">
        <v>22</v>
      </c>
      <c r="B21" s="103"/>
      <c r="C21" s="104"/>
      <c r="D21" s="53"/>
      <c r="E21" s="73">
        <f t="shared" ref="E21:E27" si="2">B21</f>
        <v>0</v>
      </c>
    </row>
    <row r="22" spans="1:10" ht="30.75" customHeight="1" x14ac:dyDescent="0.3">
      <c r="A22" s="52" t="s">
        <v>23</v>
      </c>
      <c r="B22" s="103"/>
      <c r="C22" s="104"/>
      <c r="D22" s="53"/>
      <c r="E22" s="73">
        <f t="shared" si="2"/>
        <v>0</v>
      </c>
      <c r="H22" s="16"/>
      <c r="I22" s="16"/>
      <c r="J22" s="16"/>
    </row>
    <row r="23" spans="1:10" ht="25.5" x14ac:dyDescent="0.25">
      <c r="A23" s="52" t="s">
        <v>24</v>
      </c>
      <c r="B23" s="103"/>
      <c r="C23" s="104"/>
      <c r="D23" s="53"/>
      <c r="E23" s="73">
        <f t="shared" si="2"/>
        <v>0</v>
      </c>
    </row>
    <row r="24" spans="1:10" ht="36.75" customHeight="1" x14ac:dyDescent="0.25">
      <c r="A24" s="52" t="s">
        <v>9</v>
      </c>
      <c r="B24" s="103"/>
      <c r="C24" s="104"/>
      <c r="D24" s="53"/>
      <c r="E24" s="73">
        <f t="shared" si="2"/>
        <v>0</v>
      </c>
      <c r="H24" s="17"/>
      <c r="I24" s="17"/>
    </row>
    <row r="25" spans="1:10" ht="52.5" customHeight="1" x14ac:dyDescent="0.25">
      <c r="A25" s="52" t="s">
        <v>25</v>
      </c>
      <c r="B25" s="103"/>
      <c r="C25" s="104"/>
      <c r="D25" s="53"/>
      <c r="E25" s="73">
        <f t="shared" si="2"/>
        <v>0</v>
      </c>
    </row>
    <row r="26" spans="1:10" ht="36.75" customHeight="1" x14ac:dyDescent="0.25">
      <c r="A26" s="54" t="s">
        <v>26</v>
      </c>
      <c r="B26" s="103"/>
      <c r="C26" s="104"/>
      <c r="D26" s="55"/>
      <c r="E26" s="73">
        <f t="shared" si="2"/>
        <v>0</v>
      </c>
    </row>
    <row r="27" spans="1:10" ht="36.75" customHeight="1" thickBot="1" x14ac:dyDescent="0.3">
      <c r="A27" s="54" t="s">
        <v>27</v>
      </c>
      <c r="B27" s="135"/>
      <c r="C27" s="136"/>
      <c r="D27" s="55"/>
      <c r="E27" s="73">
        <f t="shared" si="2"/>
        <v>0</v>
      </c>
    </row>
    <row r="28" spans="1:10" ht="36.75" customHeight="1" thickTop="1" x14ac:dyDescent="0.25">
      <c r="A28" s="56" t="s">
        <v>0</v>
      </c>
      <c r="B28" s="126"/>
      <c r="C28" s="126"/>
      <c r="D28" s="57"/>
      <c r="E28" s="74">
        <f>+SUM(E20:E27)</f>
        <v>0</v>
      </c>
    </row>
    <row r="29" spans="1:10" ht="36.75" customHeight="1" thickBot="1" x14ac:dyDescent="0.3">
      <c r="A29" s="18"/>
      <c r="B29" s="18"/>
      <c r="C29" s="18"/>
      <c r="D29" s="18"/>
      <c r="E29" s="18"/>
    </row>
    <row r="30" spans="1:10" ht="36.75" customHeight="1" thickBot="1" x14ac:dyDescent="0.3">
      <c r="A30" s="127" t="s">
        <v>28</v>
      </c>
      <c r="B30" s="122"/>
      <c r="C30" s="122"/>
      <c r="D30" s="128"/>
      <c r="E30" s="129"/>
      <c r="F30" s="17"/>
      <c r="G30" s="17"/>
    </row>
    <row r="31" spans="1:10" ht="36.75" customHeight="1" x14ac:dyDescent="0.25">
      <c r="A31" s="19" t="s">
        <v>29</v>
      </c>
      <c r="B31" s="130" t="s">
        <v>30</v>
      </c>
      <c r="C31" s="130"/>
      <c r="D31" s="19" t="s">
        <v>20</v>
      </c>
      <c r="E31" s="20" t="s">
        <v>0</v>
      </c>
    </row>
    <row r="32" spans="1:10" ht="36.75" customHeight="1" x14ac:dyDescent="0.25">
      <c r="A32" s="21" t="s">
        <v>67</v>
      </c>
      <c r="B32" s="131"/>
      <c r="C32" s="132"/>
      <c r="D32" s="22"/>
      <c r="E32" s="80">
        <f>B32</f>
        <v>0</v>
      </c>
    </row>
    <row r="33" spans="1:9" ht="36.75" customHeight="1" x14ac:dyDescent="0.25">
      <c r="A33" s="21"/>
      <c r="B33" s="131"/>
      <c r="C33" s="132"/>
      <c r="D33" s="22"/>
      <c r="E33" s="80">
        <f t="shared" ref="E33:E34" si="3">B33</f>
        <v>0</v>
      </c>
    </row>
    <row r="34" spans="1:9" ht="20.25" customHeight="1" thickBot="1" x14ac:dyDescent="0.3">
      <c r="A34" s="21"/>
      <c r="B34" s="133"/>
      <c r="C34" s="134"/>
      <c r="D34" s="22"/>
      <c r="E34" s="80">
        <f t="shared" si="3"/>
        <v>0</v>
      </c>
    </row>
    <row r="35" spans="1:9" ht="15.75" thickTop="1" x14ac:dyDescent="0.25">
      <c r="A35" s="56" t="s">
        <v>0</v>
      </c>
      <c r="B35" s="57"/>
      <c r="C35" s="57"/>
      <c r="D35" s="23"/>
      <c r="E35" s="81">
        <f>SUM(E32:E34)</f>
        <v>0</v>
      </c>
    </row>
    <row r="36" spans="1:9" ht="15.75" x14ac:dyDescent="0.25">
      <c r="A36" s="24"/>
      <c r="H36" s="17"/>
      <c r="I36" s="17"/>
    </row>
    <row r="37" spans="1:9" ht="26.25" customHeight="1" thickBot="1" x14ac:dyDescent="0.3"/>
    <row r="38" spans="1:9" ht="35.25" customHeight="1" thickBot="1" x14ac:dyDescent="0.3">
      <c r="A38" s="121" t="s">
        <v>31</v>
      </c>
      <c r="B38" s="122"/>
      <c r="C38" s="122"/>
      <c r="D38" s="122"/>
      <c r="E38" s="123"/>
    </row>
    <row r="39" spans="1:9" ht="32.25" customHeight="1" x14ac:dyDescent="0.25">
      <c r="A39" s="25" t="s">
        <v>18</v>
      </c>
      <c r="B39" s="124" t="s">
        <v>19</v>
      </c>
      <c r="C39" s="125"/>
      <c r="D39" s="26" t="s">
        <v>20</v>
      </c>
      <c r="E39" s="51" t="s">
        <v>0</v>
      </c>
    </row>
    <row r="40" spans="1:9" ht="31.5" customHeight="1" x14ac:dyDescent="0.25">
      <c r="A40" s="27" t="s">
        <v>32</v>
      </c>
      <c r="B40" s="103"/>
      <c r="C40" s="104"/>
      <c r="D40" s="28"/>
      <c r="E40" s="83">
        <f>B40</f>
        <v>0</v>
      </c>
    </row>
    <row r="41" spans="1:9" ht="34.5" customHeight="1" x14ac:dyDescent="0.25">
      <c r="A41" s="27" t="s">
        <v>33</v>
      </c>
      <c r="B41" s="103"/>
      <c r="C41" s="104"/>
      <c r="D41" s="29"/>
      <c r="E41" s="83">
        <f t="shared" ref="E41:E44" si="4">B41</f>
        <v>0</v>
      </c>
      <c r="F41" s="17"/>
      <c r="G41" s="17"/>
    </row>
    <row r="42" spans="1:9" ht="33" customHeight="1" x14ac:dyDescent="0.25">
      <c r="A42" s="27" t="s">
        <v>34</v>
      </c>
      <c r="B42" s="103"/>
      <c r="C42" s="104"/>
      <c r="D42" s="28"/>
      <c r="E42" s="83">
        <f t="shared" si="4"/>
        <v>0</v>
      </c>
    </row>
    <row r="43" spans="1:9" ht="37.5" customHeight="1" x14ac:dyDescent="0.25">
      <c r="A43" s="27" t="s">
        <v>35</v>
      </c>
      <c r="B43" s="103"/>
      <c r="C43" s="104"/>
      <c r="D43" s="28"/>
      <c r="E43" s="83">
        <f t="shared" si="4"/>
        <v>0</v>
      </c>
    </row>
    <row r="44" spans="1:9" ht="34.5" customHeight="1" x14ac:dyDescent="0.25">
      <c r="A44" s="27" t="s">
        <v>36</v>
      </c>
      <c r="B44" s="103"/>
      <c r="C44" s="104"/>
      <c r="D44" s="28"/>
      <c r="E44" s="83">
        <f t="shared" si="4"/>
        <v>0</v>
      </c>
    </row>
    <row r="45" spans="1:9" ht="74.25" customHeight="1" x14ac:dyDescent="0.25">
      <c r="A45" s="30" t="s">
        <v>0</v>
      </c>
      <c r="B45" s="31"/>
      <c r="C45" s="31"/>
      <c r="D45" s="30"/>
      <c r="E45" s="82">
        <f>SUM(E40:E44)</f>
        <v>0</v>
      </c>
    </row>
    <row r="46" spans="1:9" ht="48" hidden="1" customHeight="1" x14ac:dyDescent="0.3">
      <c r="A46" s="24"/>
    </row>
    <row r="47" spans="1:9" ht="39" hidden="1" customHeight="1" x14ac:dyDescent="0.3">
      <c r="A47" s="24"/>
      <c r="H47" s="17"/>
      <c r="I47" s="17"/>
    </row>
    <row r="48" spans="1:9" ht="30" hidden="1" customHeight="1" x14ac:dyDescent="0.3"/>
    <row r="49" spans="1:9" ht="11.25" hidden="1" customHeight="1" x14ac:dyDescent="0.3"/>
    <row r="50" spans="1:9" ht="22.5" hidden="1" customHeight="1" x14ac:dyDescent="0.3"/>
    <row r="51" spans="1:9" ht="41.25" hidden="1" customHeight="1" thickBot="1" x14ac:dyDescent="0.35"/>
    <row r="52" spans="1:9" ht="24" hidden="1" customHeight="1" thickBot="1" x14ac:dyDescent="0.35"/>
    <row r="53" spans="1:9" ht="19.5" hidden="1" customHeight="1" thickBot="1" x14ac:dyDescent="0.35"/>
    <row r="54" spans="1:9" ht="5.25" hidden="1" customHeight="1" thickBot="1" x14ac:dyDescent="0.35">
      <c r="A54" s="105" t="s">
        <v>37</v>
      </c>
      <c r="B54" s="106"/>
      <c r="C54" s="106"/>
      <c r="D54" s="107"/>
      <c r="E54" s="32"/>
    </row>
    <row r="55" spans="1:9" ht="6" hidden="1" customHeight="1" thickBot="1" x14ac:dyDescent="0.35">
      <c r="A55" s="33" t="s">
        <v>38</v>
      </c>
      <c r="B55" s="33"/>
      <c r="C55" s="34" t="s">
        <v>39</v>
      </c>
      <c r="D55" s="34" t="s">
        <v>40</v>
      </c>
      <c r="E55" s="62"/>
    </row>
    <row r="56" spans="1:9" ht="14.45" hidden="1" x14ac:dyDescent="0.3">
      <c r="A56" s="35" t="s">
        <v>41</v>
      </c>
      <c r="B56" s="36"/>
      <c r="C56" s="37"/>
      <c r="D56" s="38"/>
      <c r="E56" s="62"/>
    </row>
    <row r="57" spans="1:9" ht="82.5" customHeight="1" x14ac:dyDescent="0.25">
      <c r="A57" s="68" t="s">
        <v>42</v>
      </c>
      <c r="B57" s="68"/>
      <c r="C57" s="84">
        <f>G15</f>
        <v>0</v>
      </c>
      <c r="D57" s="58" t="e">
        <f t="shared" ref="D57:D62" si="5">C57/$C$62</f>
        <v>#DIV/0!</v>
      </c>
      <c r="E57" s="62"/>
      <c r="F57" s="32"/>
      <c r="G57" s="32"/>
    </row>
    <row r="58" spans="1:9" ht="39" customHeight="1" x14ac:dyDescent="0.25">
      <c r="A58" s="68" t="s">
        <v>43</v>
      </c>
      <c r="B58" s="68"/>
      <c r="C58" s="84">
        <f>E28</f>
        <v>0</v>
      </c>
      <c r="D58" s="58" t="e">
        <f t="shared" si="5"/>
        <v>#DIV/0!</v>
      </c>
      <c r="E58" s="62"/>
      <c r="F58" s="62"/>
      <c r="G58" s="62"/>
    </row>
    <row r="59" spans="1:9" ht="44.25" customHeight="1" x14ac:dyDescent="0.25">
      <c r="A59" s="68" t="s">
        <v>44</v>
      </c>
      <c r="B59" s="68"/>
      <c r="C59" s="84">
        <f>E35</f>
        <v>0</v>
      </c>
      <c r="D59" s="58" t="e">
        <f t="shared" si="5"/>
        <v>#DIV/0!</v>
      </c>
      <c r="E59" s="62"/>
      <c r="F59" s="62"/>
      <c r="G59" s="62"/>
    </row>
    <row r="60" spans="1:9" ht="43.5" customHeight="1" x14ac:dyDescent="0.25">
      <c r="A60" s="68" t="s">
        <v>45</v>
      </c>
      <c r="B60" s="68"/>
      <c r="C60" s="84">
        <f>E45</f>
        <v>0</v>
      </c>
      <c r="D60" s="58" t="e">
        <f t="shared" si="5"/>
        <v>#DIV/0!</v>
      </c>
      <c r="E60" s="62"/>
      <c r="F60" s="62"/>
      <c r="G60" s="62"/>
    </row>
    <row r="61" spans="1:9" ht="47.25" customHeight="1" x14ac:dyDescent="0.25">
      <c r="A61" s="67" t="s">
        <v>46</v>
      </c>
      <c r="B61" s="67"/>
      <c r="C61" s="85"/>
      <c r="D61" s="58" t="e">
        <f t="shared" si="5"/>
        <v>#DIV/0!</v>
      </c>
      <c r="E61" s="62"/>
      <c r="F61" s="62"/>
      <c r="G61" s="62"/>
    </row>
    <row r="62" spans="1:9" ht="25.5" customHeight="1" x14ac:dyDescent="0.25">
      <c r="A62" s="69" t="s">
        <v>47</v>
      </c>
      <c r="B62" s="69"/>
      <c r="C62" s="86">
        <f>C57+C58+C59+C60+C61</f>
        <v>0</v>
      </c>
      <c r="D62" s="63" t="e">
        <f t="shared" si="5"/>
        <v>#DIV/0!</v>
      </c>
      <c r="E62" s="62"/>
      <c r="F62" s="62"/>
      <c r="G62" s="62"/>
    </row>
    <row r="63" spans="1:9" ht="31.5" customHeight="1" x14ac:dyDescent="0.25">
      <c r="A63" s="39"/>
      <c r="B63" s="39"/>
      <c r="C63" s="40"/>
      <c r="D63" s="41"/>
      <c r="E63" s="62"/>
      <c r="F63" s="62"/>
      <c r="G63" s="62"/>
      <c r="H63" s="32"/>
      <c r="I63" s="32"/>
    </row>
    <row r="64" spans="1:9" ht="29.25" customHeight="1" x14ac:dyDescent="0.25">
      <c r="A64" s="42"/>
      <c r="B64" s="42"/>
      <c r="C64" s="42"/>
      <c r="D64" s="42"/>
      <c r="E64" s="62"/>
      <c r="F64" s="62"/>
      <c r="G64" s="62"/>
      <c r="H64" s="62"/>
      <c r="I64" s="62"/>
    </row>
    <row r="65" spans="1:18" ht="39.75" customHeight="1" x14ac:dyDescent="0.25">
      <c r="A65" s="108" t="s">
        <v>56</v>
      </c>
      <c r="B65" s="109"/>
      <c r="C65" s="109"/>
      <c r="D65" s="110"/>
      <c r="E65" s="64"/>
      <c r="F65" s="62"/>
      <c r="G65" s="62"/>
      <c r="H65" s="62"/>
      <c r="I65" s="62"/>
    </row>
    <row r="66" spans="1:18" ht="30.75" customHeight="1" x14ac:dyDescent="0.25">
      <c r="A66" s="111"/>
      <c r="B66" s="112"/>
      <c r="C66" s="112"/>
      <c r="D66" s="113"/>
      <c r="E66" s="64"/>
      <c r="F66" s="62"/>
      <c r="G66" s="62"/>
      <c r="H66" s="62"/>
      <c r="I66" s="62"/>
    </row>
    <row r="67" spans="1:18" ht="37.5" customHeight="1" x14ac:dyDescent="0.25">
      <c r="A67" s="114"/>
      <c r="B67" s="115"/>
      <c r="C67" s="115"/>
      <c r="D67" s="116"/>
      <c r="E67" s="64"/>
      <c r="F67" s="62"/>
      <c r="G67" s="62"/>
      <c r="H67" s="62"/>
      <c r="I67" s="62"/>
    </row>
    <row r="68" spans="1:18" ht="33" customHeight="1" x14ac:dyDescent="0.25">
      <c r="A68" s="62"/>
      <c r="B68" s="65"/>
      <c r="C68" s="65"/>
      <c r="D68" s="65"/>
      <c r="E68" s="65"/>
      <c r="F68" s="64"/>
      <c r="G68" s="64"/>
      <c r="H68" s="62"/>
      <c r="I68" s="62"/>
    </row>
    <row r="69" spans="1:18" ht="33.75" customHeight="1" thickBot="1" x14ac:dyDescent="0.3">
      <c r="A69" s="62"/>
      <c r="B69" s="62"/>
      <c r="C69" s="62"/>
      <c r="D69" s="62"/>
      <c r="E69" s="62"/>
      <c r="F69" s="64"/>
      <c r="G69" s="64"/>
      <c r="H69" s="62"/>
      <c r="I69" s="62"/>
    </row>
    <row r="70" spans="1:18" ht="38.25" customHeight="1" thickBot="1" x14ac:dyDescent="0.3">
      <c r="A70" s="117" t="s">
        <v>48</v>
      </c>
      <c r="B70" s="118"/>
      <c r="C70" s="44"/>
      <c r="D70" s="119" t="s">
        <v>49</v>
      </c>
      <c r="E70" s="120"/>
      <c r="F70" s="64"/>
      <c r="G70" s="64"/>
      <c r="H70" s="119" t="s">
        <v>50</v>
      </c>
      <c r="I70" s="120"/>
    </row>
    <row r="71" spans="1:18" ht="35.25" customHeight="1" x14ac:dyDescent="0.25">
      <c r="A71" s="66" t="s">
        <v>51</v>
      </c>
      <c r="B71" s="87">
        <f>C57</f>
        <v>0</v>
      </c>
      <c r="D71" s="66" t="s">
        <v>42</v>
      </c>
      <c r="E71" s="87">
        <f>C57</f>
        <v>0</v>
      </c>
      <c r="F71" s="65"/>
      <c r="G71" s="65"/>
      <c r="H71" s="66" t="s">
        <v>42</v>
      </c>
      <c r="I71" s="87">
        <f>C57</f>
        <v>0</v>
      </c>
    </row>
    <row r="72" spans="1:18" ht="25.5" x14ac:dyDescent="0.25">
      <c r="A72" s="67" t="s">
        <v>57</v>
      </c>
      <c r="B72" s="88">
        <f>B71*0.4</f>
        <v>0</v>
      </c>
      <c r="D72" s="68" t="s">
        <v>43</v>
      </c>
      <c r="E72" s="88">
        <f>C58</f>
        <v>0</v>
      </c>
      <c r="F72" s="62"/>
      <c r="G72" s="62"/>
      <c r="H72" s="68" t="s">
        <v>43</v>
      </c>
      <c r="I72" s="88">
        <f>C58</f>
        <v>0</v>
      </c>
    </row>
    <row r="73" spans="1:18" x14ac:dyDescent="0.25">
      <c r="A73" s="69" t="s">
        <v>47</v>
      </c>
      <c r="B73" s="89">
        <f>SUM(B71:B72)</f>
        <v>0</v>
      </c>
      <c r="D73" s="68" t="s">
        <v>52</v>
      </c>
      <c r="E73" s="88">
        <f>C59</f>
        <v>0</v>
      </c>
      <c r="F73" s="44"/>
      <c r="G73" s="45"/>
      <c r="H73" s="68" t="s">
        <v>52</v>
      </c>
      <c r="I73" s="88">
        <f>C59</f>
        <v>0</v>
      </c>
    </row>
    <row r="74" spans="1:18" ht="29.25" customHeight="1" x14ac:dyDescent="0.25">
      <c r="A74" s="62"/>
      <c r="B74" s="62"/>
      <c r="C74" s="62"/>
      <c r="D74" s="68" t="s">
        <v>45</v>
      </c>
      <c r="E74" s="88">
        <f>C60</f>
        <v>0</v>
      </c>
      <c r="G74" s="62"/>
      <c r="H74" s="68" t="s">
        <v>45</v>
      </c>
      <c r="I74" s="88">
        <f>C60</f>
        <v>0</v>
      </c>
    </row>
    <row r="75" spans="1:18" ht="29.25" customHeight="1" x14ac:dyDescent="0.25">
      <c r="A75" s="62"/>
      <c r="B75" s="62"/>
      <c r="C75" s="62"/>
      <c r="D75" s="67" t="s">
        <v>53</v>
      </c>
      <c r="E75" s="88">
        <f>(E71+E72+E74)*0.2</f>
        <v>0</v>
      </c>
      <c r="G75" s="62"/>
      <c r="H75" s="67" t="s">
        <v>54</v>
      </c>
      <c r="I75" s="88">
        <f>I71*0.15</f>
        <v>0</v>
      </c>
      <c r="J75" s="43"/>
      <c r="K75" s="44"/>
      <c r="L75" s="44"/>
      <c r="M75" s="44"/>
      <c r="N75" s="44"/>
      <c r="O75" s="44"/>
      <c r="P75" s="44"/>
      <c r="Q75" s="44"/>
      <c r="R75" s="44"/>
    </row>
    <row r="76" spans="1:18" ht="29.25" customHeight="1" x14ac:dyDescent="0.25">
      <c r="A76" s="62"/>
      <c r="B76" s="62"/>
      <c r="C76" s="62"/>
      <c r="D76" s="67" t="s">
        <v>46</v>
      </c>
      <c r="E76" s="88">
        <f>C61</f>
        <v>0</v>
      </c>
      <c r="G76" s="62"/>
      <c r="H76" s="67" t="s">
        <v>46</v>
      </c>
      <c r="I76" s="88">
        <f>C61</f>
        <v>0</v>
      </c>
      <c r="J76" s="44"/>
      <c r="K76" s="44"/>
      <c r="L76" s="44"/>
      <c r="M76" s="44"/>
      <c r="N76" s="44"/>
      <c r="O76" s="44"/>
      <c r="P76" s="44"/>
      <c r="Q76" s="44"/>
      <c r="R76" s="44"/>
    </row>
    <row r="77" spans="1:18" ht="29.25" customHeight="1" x14ac:dyDescent="0.25">
      <c r="A77" s="62"/>
      <c r="B77" s="62"/>
      <c r="C77" s="62"/>
      <c r="D77" s="69" t="s">
        <v>47</v>
      </c>
      <c r="E77" s="89">
        <f>SUM(E71:E76)</f>
        <v>0</v>
      </c>
      <c r="G77" s="62"/>
      <c r="H77" s="69" t="s">
        <v>47</v>
      </c>
      <c r="I77" s="89">
        <f>SUM(I71:I76)</f>
        <v>0</v>
      </c>
      <c r="J77" s="44"/>
      <c r="K77" s="44"/>
      <c r="L77" s="44"/>
      <c r="M77" s="44"/>
      <c r="N77" s="44"/>
      <c r="O77" s="44"/>
      <c r="P77" s="44"/>
      <c r="Q77" s="44"/>
      <c r="R77" s="44"/>
    </row>
    <row r="78" spans="1:18" x14ac:dyDescent="0.25">
      <c r="A78" s="62"/>
      <c r="B78" s="62"/>
      <c r="C78" s="62"/>
      <c r="D78" s="62"/>
      <c r="E78" s="39"/>
      <c r="G78" s="62"/>
      <c r="H78" s="62"/>
      <c r="I78" s="62"/>
      <c r="J78" s="44"/>
      <c r="K78" s="44"/>
      <c r="L78" s="44"/>
      <c r="M78" s="44"/>
      <c r="N78" s="44"/>
      <c r="O78" s="44"/>
      <c r="P78" s="44"/>
      <c r="Q78" s="44"/>
      <c r="R78" s="44"/>
    </row>
    <row r="79" spans="1:18" ht="36" customHeight="1" x14ac:dyDescent="0.25">
      <c r="A79" s="100" t="s">
        <v>55</v>
      </c>
      <c r="B79" s="101"/>
      <c r="C79" s="101"/>
      <c r="D79" s="102"/>
      <c r="E79" s="48"/>
      <c r="F79" s="47"/>
      <c r="G79" s="1"/>
    </row>
    <row r="80" spans="1:18" x14ac:dyDescent="0.25">
      <c r="F80" s="47"/>
      <c r="G80" s="1"/>
    </row>
    <row r="82" spans="6:9" x14ac:dyDescent="0.25">
      <c r="F82" s="48"/>
      <c r="G82" s="48"/>
      <c r="H82" s="39"/>
      <c r="I82" s="46"/>
    </row>
    <row r="83" spans="6:9" x14ac:dyDescent="0.25">
      <c r="H83" s="39"/>
      <c r="I83" s="47"/>
    </row>
    <row r="84" spans="6:9" x14ac:dyDescent="0.25">
      <c r="H84" s="39"/>
      <c r="I84" s="47"/>
    </row>
    <row r="85" spans="6:9" x14ac:dyDescent="0.25">
      <c r="H85" s="39"/>
      <c r="I85" s="47"/>
    </row>
    <row r="86" spans="6:9" x14ac:dyDescent="0.25">
      <c r="H86" s="39"/>
      <c r="I86" s="47"/>
    </row>
    <row r="88" spans="6:9" ht="34.5" customHeight="1" x14ac:dyDescent="0.25">
      <c r="H88" s="48"/>
    </row>
  </sheetData>
  <mergeCells count="31">
    <mergeCell ref="B21:C21"/>
    <mergeCell ref="A2:B2"/>
    <mergeCell ref="A7:G7"/>
    <mergeCell ref="A18:E18"/>
    <mergeCell ref="B19:C19"/>
    <mergeCell ref="B20:C20"/>
    <mergeCell ref="B34:C34"/>
    <mergeCell ref="B22:C22"/>
    <mergeCell ref="B23:C23"/>
    <mergeCell ref="B24:C24"/>
    <mergeCell ref="B25:C25"/>
    <mergeCell ref="B26:C26"/>
    <mergeCell ref="B27:C27"/>
    <mergeCell ref="B28:C28"/>
    <mergeCell ref="A30:E30"/>
    <mergeCell ref="B31:C31"/>
    <mergeCell ref="B32:C32"/>
    <mergeCell ref="B33:C33"/>
    <mergeCell ref="H70:I70"/>
    <mergeCell ref="A38:E38"/>
    <mergeCell ref="B39:C39"/>
    <mergeCell ref="B40:C40"/>
    <mergeCell ref="B41:C41"/>
    <mergeCell ref="B42:C42"/>
    <mergeCell ref="B43:C43"/>
    <mergeCell ref="A79:D79"/>
    <mergeCell ref="B44:C44"/>
    <mergeCell ref="A54:D54"/>
    <mergeCell ref="A65:D67"/>
    <mergeCell ref="A70:B70"/>
    <mergeCell ref="D70:E7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opLeftCell="A78" workbookViewId="0">
      <selection activeCell="C61" sqref="C61"/>
    </sheetView>
  </sheetViews>
  <sheetFormatPr baseColWidth="10" defaultRowHeight="15" x14ac:dyDescent="0.25"/>
  <cols>
    <col min="1" max="1" width="56.5703125" style="59" customWidth="1"/>
    <col min="2" max="2" width="32.28515625" style="59" customWidth="1"/>
    <col min="3" max="3" width="31" style="59" customWidth="1"/>
    <col min="4" max="4" width="31.42578125" style="59" customWidth="1"/>
    <col min="5" max="5" width="19.5703125" style="59" customWidth="1"/>
    <col min="6" max="6" width="10.85546875" style="59" customWidth="1"/>
    <col min="7" max="7" width="15.85546875" style="59" customWidth="1"/>
    <col min="8" max="8" width="31.7109375" style="59" customWidth="1"/>
    <col min="9" max="9" width="19.7109375" style="59" customWidth="1"/>
    <col min="10" max="256" width="11.5703125" style="59"/>
    <col min="257" max="257" width="56.5703125" style="59" customWidth="1"/>
    <col min="258" max="258" width="32.28515625" style="59" customWidth="1"/>
    <col min="259" max="259" width="45.85546875" style="59" customWidth="1"/>
    <col min="260" max="260" width="31.42578125" style="59" customWidth="1"/>
    <col min="261" max="261" width="19.5703125" style="59" customWidth="1"/>
    <col min="262" max="262" width="10.85546875" style="59" customWidth="1"/>
    <col min="263" max="263" width="15.85546875" style="59" customWidth="1"/>
    <col min="264" max="264" width="15.5703125" style="59" customWidth="1"/>
    <col min="265" max="265" width="27" style="59" customWidth="1"/>
    <col min="266" max="512" width="11.5703125" style="59"/>
    <col min="513" max="513" width="56.5703125" style="59" customWidth="1"/>
    <col min="514" max="514" width="32.28515625" style="59" customWidth="1"/>
    <col min="515" max="515" width="45.85546875" style="59" customWidth="1"/>
    <col min="516" max="516" width="31.42578125" style="59" customWidth="1"/>
    <col min="517" max="517" width="19.5703125" style="59" customWidth="1"/>
    <col min="518" max="518" width="10.85546875" style="59" customWidth="1"/>
    <col min="519" max="519" width="15.85546875" style="59" customWidth="1"/>
    <col min="520" max="520" width="15.5703125" style="59" customWidth="1"/>
    <col min="521" max="521" width="27" style="59" customWidth="1"/>
    <col min="522" max="768" width="11.5703125" style="59"/>
    <col min="769" max="769" width="56.5703125" style="59" customWidth="1"/>
    <col min="770" max="770" width="32.28515625" style="59" customWidth="1"/>
    <col min="771" max="771" width="45.85546875" style="59" customWidth="1"/>
    <col min="772" max="772" width="31.42578125" style="59" customWidth="1"/>
    <col min="773" max="773" width="19.5703125" style="59" customWidth="1"/>
    <col min="774" max="774" width="10.85546875" style="59" customWidth="1"/>
    <col min="775" max="775" width="15.85546875" style="59" customWidth="1"/>
    <col min="776" max="776" width="15.5703125" style="59" customWidth="1"/>
    <col min="777" max="777" width="27" style="59" customWidth="1"/>
    <col min="778" max="1024" width="11.5703125" style="59"/>
    <col min="1025" max="1025" width="56.5703125" style="59" customWidth="1"/>
    <col min="1026" max="1026" width="32.28515625" style="59" customWidth="1"/>
    <col min="1027" max="1027" width="45.85546875" style="59" customWidth="1"/>
    <col min="1028" max="1028" width="31.42578125" style="59" customWidth="1"/>
    <col min="1029" max="1029" width="19.5703125" style="59" customWidth="1"/>
    <col min="1030" max="1030" width="10.85546875" style="59" customWidth="1"/>
    <col min="1031" max="1031" width="15.85546875" style="59" customWidth="1"/>
    <col min="1032" max="1032" width="15.5703125" style="59" customWidth="1"/>
    <col min="1033" max="1033" width="27" style="59" customWidth="1"/>
    <col min="1034" max="1280" width="11.5703125" style="59"/>
    <col min="1281" max="1281" width="56.5703125" style="59" customWidth="1"/>
    <col min="1282" max="1282" width="32.28515625" style="59" customWidth="1"/>
    <col min="1283" max="1283" width="45.85546875" style="59" customWidth="1"/>
    <col min="1284" max="1284" width="31.42578125" style="59" customWidth="1"/>
    <col min="1285" max="1285" width="19.5703125" style="59" customWidth="1"/>
    <col min="1286" max="1286" width="10.85546875" style="59" customWidth="1"/>
    <col min="1287" max="1287" width="15.85546875" style="59" customWidth="1"/>
    <col min="1288" max="1288" width="15.5703125" style="59" customWidth="1"/>
    <col min="1289" max="1289" width="27" style="59" customWidth="1"/>
    <col min="1290" max="1536" width="11.5703125" style="59"/>
    <col min="1537" max="1537" width="56.5703125" style="59" customWidth="1"/>
    <col min="1538" max="1538" width="32.28515625" style="59" customWidth="1"/>
    <col min="1539" max="1539" width="45.85546875" style="59" customWidth="1"/>
    <col min="1540" max="1540" width="31.42578125" style="59" customWidth="1"/>
    <col min="1541" max="1541" width="19.5703125" style="59" customWidth="1"/>
    <col min="1542" max="1542" width="10.85546875" style="59" customWidth="1"/>
    <col min="1543" max="1543" width="15.85546875" style="59" customWidth="1"/>
    <col min="1544" max="1544" width="15.5703125" style="59" customWidth="1"/>
    <col min="1545" max="1545" width="27" style="59" customWidth="1"/>
    <col min="1546" max="1792" width="11.5703125" style="59"/>
    <col min="1793" max="1793" width="56.5703125" style="59" customWidth="1"/>
    <col min="1794" max="1794" width="32.28515625" style="59" customWidth="1"/>
    <col min="1795" max="1795" width="45.85546875" style="59" customWidth="1"/>
    <col min="1796" max="1796" width="31.42578125" style="59" customWidth="1"/>
    <col min="1797" max="1797" width="19.5703125" style="59" customWidth="1"/>
    <col min="1798" max="1798" width="10.85546875" style="59" customWidth="1"/>
    <col min="1799" max="1799" width="15.85546875" style="59" customWidth="1"/>
    <col min="1800" max="1800" width="15.5703125" style="59" customWidth="1"/>
    <col min="1801" max="1801" width="27" style="59" customWidth="1"/>
    <col min="1802" max="2048" width="11.5703125" style="59"/>
    <col min="2049" max="2049" width="56.5703125" style="59" customWidth="1"/>
    <col min="2050" max="2050" width="32.28515625" style="59" customWidth="1"/>
    <col min="2051" max="2051" width="45.85546875" style="59" customWidth="1"/>
    <col min="2052" max="2052" width="31.42578125" style="59" customWidth="1"/>
    <col min="2053" max="2053" width="19.5703125" style="59" customWidth="1"/>
    <col min="2054" max="2054" width="10.85546875" style="59" customWidth="1"/>
    <col min="2055" max="2055" width="15.85546875" style="59" customWidth="1"/>
    <col min="2056" max="2056" width="15.5703125" style="59" customWidth="1"/>
    <col min="2057" max="2057" width="27" style="59" customWidth="1"/>
    <col min="2058" max="2304" width="11.5703125" style="59"/>
    <col min="2305" max="2305" width="56.5703125" style="59" customWidth="1"/>
    <col min="2306" max="2306" width="32.28515625" style="59" customWidth="1"/>
    <col min="2307" max="2307" width="45.85546875" style="59" customWidth="1"/>
    <col min="2308" max="2308" width="31.42578125" style="59" customWidth="1"/>
    <col min="2309" max="2309" width="19.5703125" style="59" customWidth="1"/>
    <col min="2310" max="2310" width="10.85546875" style="59" customWidth="1"/>
    <col min="2311" max="2311" width="15.85546875" style="59" customWidth="1"/>
    <col min="2312" max="2312" width="15.5703125" style="59" customWidth="1"/>
    <col min="2313" max="2313" width="27" style="59" customWidth="1"/>
    <col min="2314" max="2560" width="11.5703125" style="59"/>
    <col min="2561" max="2561" width="56.5703125" style="59" customWidth="1"/>
    <col min="2562" max="2562" width="32.28515625" style="59" customWidth="1"/>
    <col min="2563" max="2563" width="45.85546875" style="59" customWidth="1"/>
    <col min="2564" max="2564" width="31.42578125" style="59" customWidth="1"/>
    <col min="2565" max="2565" width="19.5703125" style="59" customWidth="1"/>
    <col min="2566" max="2566" width="10.85546875" style="59" customWidth="1"/>
    <col min="2567" max="2567" width="15.85546875" style="59" customWidth="1"/>
    <col min="2568" max="2568" width="15.5703125" style="59" customWidth="1"/>
    <col min="2569" max="2569" width="27" style="59" customWidth="1"/>
    <col min="2570" max="2816" width="11.5703125" style="59"/>
    <col min="2817" max="2817" width="56.5703125" style="59" customWidth="1"/>
    <col min="2818" max="2818" width="32.28515625" style="59" customWidth="1"/>
    <col min="2819" max="2819" width="45.85546875" style="59" customWidth="1"/>
    <col min="2820" max="2820" width="31.42578125" style="59" customWidth="1"/>
    <col min="2821" max="2821" width="19.5703125" style="59" customWidth="1"/>
    <col min="2822" max="2822" width="10.85546875" style="59" customWidth="1"/>
    <col min="2823" max="2823" width="15.85546875" style="59" customWidth="1"/>
    <col min="2824" max="2824" width="15.5703125" style="59" customWidth="1"/>
    <col min="2825" max="2825" width="27" style="59" customWidth="1"/>
    <col min="2826" max="3072" width="11.5703125" style="59"/>
    <col min="3073" max="3073" width="56.5703125" style="59" customWidth="1"/>
    <col min="3074" max="3074" width="32.28515625" style="59" customWidth="1"/>
    <col min="3075" max="3075" width="45.85546875" style="59" customWidth="1"/>
    <col min="3076" max="3076" width="31.42578125" style="59" customWidth="1"/>
    <col min="3077" max="3077" width="19.5703125" style="59" customWidth="1"/>
    <col min="3078" max="3078" width="10.85546875" style="59" customWidth="1"/>
    <col min="3079" max="3079" width="15.85546875" style="59" customWidth="1"/>
    <col min="3080" max="3080" width="15.5703125" style="59" customWidth="1"/>
    <col min="3081" max="3081" width="27" style="59" customWidth="1"/>
    <col min="3082" max="3328" width="11.5703125" style="59"/>
    <col min="3329" max="3329" width="56.5703125" style="59" customWidth="1"/>
    <col min="3330" max="3330" width="32.28515625" style="59" customWidth="1"/>
    <col min="3331" max="3331" width="45.85546875" style="59" customWidth="1"/>
    <col min="3332" max="3332" width="31.42578125" style="59" customWidth="1"/>
    <col min="3333" max="3333" width="19.5703125" style="59" customWidth="1"/>
    <col min="3334" max="3334" width="10.85546875" style="59" customWidth="1"/>
    <col min="3335" max="3335" width="15.85546875" style="59" customWidth="1"/>
    <col min="3336" max="3336" width="15.5703125" style="59" customWidth="1"/>
    <col min="3337" max="3337" width="27" style="59" customWidth="1"/>
    <col min="3338" max="3584" width="11.5703125" style="59"/>
    <col min="3585" max="3585" width="56.5703125" style="59" customWidth="1"/>
    <col min="3586" max="3586" width="32.28515625" style="59" customWidth="1"/>
    <col min="3587" max="3587" width="45.85546875" style="59" customWidth="1"/>
    <col min="3588" max="3588" width="31.42578125" style="59" customWidth="1"/>
    <col min="3589" max="3589" width="19.5703125" style="59" customWidth="1"/>
    <col min="3590" max="3590" width="10.85546875" style="59" customWidth="1"/>
    <col min="3591" max="3591" width="15.85546875" style="59" customWidth="1"/>
    <col min="3592" max="3592" width="15.5703125" style="59" customWidth="1"/>
    <col min="3593" max="3593" width="27" style="59" customWidth="1"/>
    <col min="3594" max="3840" width="11.5703125" style="59"/>
    <col min="3841" max="3841" width="56.5703125" style="59" customWidth="1"/>
    <col min="3842" max="3842" width="32.28515625" style="59" customWidth="1"/>
    <col min="3843" max="3843" width="45.85546875" style="59" customWidth="1"/>
    <col min="3844" max="3844" width="31.42578125" style="59" customWidth="1"/>
    <col min="3845" max="3845" width="19.5703125" style="59" customWidth="1"/>
    <col min="3846" max="3846" width="10.85546875" style="59" customWidth="1"/>
    <col min="3847" max="3847" width="15.85546875" style="59" customWidth="1"/>
    <col min="3848" max="3848" width="15.5703125" style="59" customWidth="1"/>
    <col min="3849" max="3849" width="27" style="59" customWidth="1"/>
    <col min="3850" max="4096" width="11.5703125" style="59"/>
    <col min="4097" max="4097" width="56.5703125" style="59" customWidth="1"/>
    <col min="4098" max="4098" width="32.28515625" style="59" customWidth="1"/>
    <col min="4099" max="4099" width="45.85546875" style="59" customWidth="1"/>
    <col min="4100" max="4100" width="31.42578125" style="59" customWidth="1"/>
    <col min="4101" max="4101" width="19.5703125" style="59" customWidth="1"/>
    <col min="4102" max="4102" width="10.85546875" style="59" customWidth="1"/>
    <col min="4103" max="4103" width="15.85546875" style="59" customWidth="1"/>
    <col min="4104" max="4104" width="15.5703125" style="59" customWidth="1"/>
    <col min="4105" max="4105" width="27" style="59" customWidth="1"/>
    <col min="4106" max="4352" width="11.5703125" style="59"/>
    <col min="4353" max="4353" width="56.5703125" style="59" customWidth="1"/>
    <col min="4354" max="4354" width="32.28515625" style="59" customWidth="1"/>
    <col min="4355" max="4355" width="45.85546875" style="59" customWidth="1"/>
    <col min="4356" max="4356" width="31.42578125" style="59" customWidth="1"/>
    <col min="4357" max="4357" width="19.5703125" style="59" customWidth="1"/>
    <col min="4358" max="4358" width="10.85546875" style="59" customWidth="1"/>
    <col min="4359" max="4359" width="15.85546875" style="59" customWidth="1"/>
    <col min="4360" max="4360" width="15.5703125" style="59" customWidth="1"/>
    <col min="4361" max="4361" width="27" style="59" customWidth="1"/>
    <col min="4362" max="4608" width="11.5703125" style="59"/>
    <col min="4609" max="4609" width="56.5703125" style="59" customWidth="1"/>
    <col min="4610" max="4610" width="32.28515625" style="59" customWidth="1"/>
    <col min="4611" max="4611" width="45.85546875" style="59" customWidth="1"/>
    <col min="4612" max="4612" width="31.42578125" style="59" customWidth="1"/>
    <col min="4613" max="4613" width="19.5703125" style="59" customWidth="1"/>
    <col min="4614" max="4614" width="10.85546875" style="59" customWidth="1"/>
    <col min="4615" max="4615" width="15.85546875" style="59" customWidth="1"/>
    <col min="4616" max="4616" width="15.5703125" style="59" customWidth="1"/>
    <col min="4617" max="4617" width="27" style="59" customWidth="1"/>
    <col min="4618" max="4864" width="11.5703125" style="59"/>
    <col min="4865" max="4865" width="56.5703125" style="59" customWidth="1"/>
    <col min="4866" max="4866" width="32.28515625" style="59" customWidth="1"/>
    <col min="4867" max="4867" width="45.85546875" style="59" customWidth="1"/>
    <col min="4868" max="4868" width="31.42578125" style="59" customWidth="1"/>
    <col min="4869" max="4869" width="19.5703125" style="59" customWidth="1"/>
    <col min="4870" max="4870" width="10.85546875" style="59" customWidth="1"/>
    <col min="4871" max="4871" width="15.85546875" style="59" customWidth="1"/>
    <col min="4872" max="4872" width="15.5703125" style="59" customWidth="1"/>
    <col min="4873" max="4873" width="27" style="59" customWidth="1"/>
    <col min="4874" max="5120" width="11.5703125" style="59"/>
    <col min="5121" max="5121" width="56.5703125" style="59" customWidth="1"/>
    <col min="5122" max="5122" width="32.28515625" style="59" customWidth="1"/>
    <col min="5123" max="5123" width="45.85546875" style="59" customWidth="1"/>
    <col min="5124" max="5124" width="31.42578125" style="59" customWidth="1"/>
    <col min="5125" max="5125" width="19.5703125" style="59" customWidth="1"/>
    <col min="5126" max="5126" width="10.85546875" style="59" customWidth="1"/>
    <col min="5127" max="5127" width="15.85546875" style="59" customWidth="1"/>
    <col min="5128" max="5128" width="15.5703125" style="59" customWidth="1"/>
    <col min="5129" max="5129" width="27" style="59" customWidth="1"/>
    <col min="5130" max="5376" width="11.5703125" style="59"/>
    <col min="5377" max="5377" width="56.5703125" style="59" customWidth="1"/>
    <col min="5378" max="5378" width="32.28515625" style="59" customWidth="1"/>
    <col min="5379" max="5379" width="45.85546875" style="59" customWidth="1"/>
    <col min="5380" max="5380" width="31.42578125" style="59" customWidth="1"/>
    <col min="5381" max="5381" width="19.5703125" style="59" customWidth="1"/>
    <col min="5382" max="5382" width="10.85546875" style="59" customWidth="1"/>
    <col min="5383" max="5383" width="15.85546875" style="59" customWidth="1"/>
    <col min="5384" max="5384" width="15.5703125" style="59" customWidth="1"/>
    <col min="5385" max="5385" width="27" style="59" customWidth="1"/>
    <col min="5386" max="5632" width="11.5703125" style="59"/>
    <col min="5633" max="5633" width="56.5703125" style="59" customWidth="1"/>
    <col min="5634" max="5634" width="32.28515625" style="59" customWidth="1"/>
    <col min="5635" max="5635" width="45.85546875" style="59" customWidth="1"/>
    <col min="5636" max="5636" width="31.42578125" style="59" customWidth="1"/>
    <col min="5637" max="5637" width="19.5703125" style="59" customWidth="1"/>
    <col min="5638" max="5638" width="10.85546875" style="59" customWidth="1"/>
    <col min="5639" max="5639" width="15.85546875" style="59" customWidth="1"/>
    <col min="5640" max="5640" width="15.5703125" style="59" customWidth="1"/>
    <col min="5641" max="5641" width="27" style="59" customWidth="1"/>
    <col min="5642" max="5888" width="11.5703125" style="59"/>
    <col min="5889" max="5889" width="56.5703125" style="59" customWidth="1"/>
    <col min="5890" max="5890" width="32.28515625" style="59" customWidth="1"/>
    <col min="5891" max="5891" width="45.85546875" style="59" customWidth="1"/>
    <col min="5892" max="5892" width="31.42578125" style="59" customWidth="1"/>
    <col min="5893" max="5893" width="19.5703125" style="59" customWidth="1"/>
    <col min="5894" max="5894" width="10.85546875" style="59" customWidth="1"/>
    <col min="5895" max="5895" width="15.85546875" style="59" customWidth="1"/>
    <col min="5896" max="5896" width="15.5703125" style="59" customWidth="1"/>
    <col min="5897" max="5897" width="27" style="59" customWidth="1"/>
    <col min="5898" max="6144" width="11.5703125" style="59"/>
    <col min="6145" max="6145" width="56.5703125" style="59" customWidth="1"/>
    <col min="6146" max="6146" width="32.28515625" style="59" customWidth="1"/>
    <col min="6147" max="6147" width="45.85546875" style="59" customWidth="1"/>
    <col min="6148" max="6148" width="31.42578125" style="59" customWidth="1"/>
    <col min="6149" max="6149" width="19.5703125" style="59" customWidth="1"/>
    <col min="6150" max="6150" width="10.85546875" style="59" customWidth="1"/>
    <col min="6151" max="6151" width="15.85546875" style="59" customWidth="1"/>
    <col min="6152" max="6152" width="15.5703125" style="59" customWidth="1"/>
    <col min="6153" max="6153" width="27" style="59" customWidth="1"/>
    <col min="6154" max="6400" width="11.5703125" style="59"/>
    <col min="6401" max="6401" width="56.5703125" style="59" customWidth="1"/>
    <col min="6402" max="6402" width="32.28515625" style="59" customWidth="1"/>
    <col min="6403" max="6403" width="45.85546875" style="59" customWidth="1"/>
    <col min="6404" max="6404" width="31.42578125" style="59" customWidth="1"/>
    <col min="6405" max="6405" width="19.5703125" style="59" customWidth="1"/>
    <col min="6406" max="6406" width="10.85546875" style="59" customWidth="1"/>
    <col min="6407" max="6407" width="15.85546875" style="59" customWidth="1"/>
    <col min="6408" max="6408" width="15.5703125" style="59" customWidth="1"/>
    <col min="6409" max="6409" width="27" style="59" customWidth="1"/>
    <col min="6410" max="6656" width="11.5703125" style="59"/>
    <col min="6657" max="6657" width="56.5703125" style="59" customWidth="1"/>
    <col min="6658" max="6658" width="32.28515625" style="59" customWidth="1"/>
    <col min="6659" max="6659" width="45.85546875" style="59" customWidth="1"/>
    <col min="6660" max="6660" width="31.42578125" style="59" customWidth="1"/>
    <col min="6661" max="6661" width="19.5703125" style="59" customWidth="1"/>
    <col min="6662" max="6662" width="10.85546875" style="59" customWidth="1"/>
    <col min="6663" max="6663" width="15.85546875" style="59" customWidth="1"/>
    <col min="6664" max="6664" width="15.5703125" style="59" customWidth="1"/>
    <col min="6665" max="6665" width="27" style="59" customWidth="1"/>
    <col min="6666" max="6912" width="11.5703125" style="59"/>
    <col min="6913" max="6913" width="56.5703125" style="59" customWidth="1"/>
    <col min="6914" max="6914" width="32.28515625" style="59" customWidth="1"/>
    <col min="6915" max="6915" width="45.85546875" style="59" customWidth="1"/>
    <col min="6916" max="6916" width="31.42578125" style="59" customWidth="1"/>
    <col min="6917" max="6917" width="19.5703125" style="59" customWidth="1"/>
    <col min="6918" max="6918" width="10.85546875" style="59" customWidth="1"/>
    <col min="6919" max="6919" width="15.85546875" style="59" customWidth="1"/>
    <col min="6920" max="6920" width="15.5703125" style="59" customWidth="1"/>
    <col min="6921" max="6921" width="27" style="59" customWidth="1"/>
    <col min="6922" max="7168" width="11.5703125" style="59"/>
    <col min="7169" max="7169" width="56.5703125" style="59" customWidth="1"/>
    <col min="7170" max="7170" width="32.28515625" style="59" customWidth="1"/>
    <col min="7171" max="7171" width="45.85546875" style="59" customWidth="1"/>
    <col min="7172" max="7172" width="31.42578125" style="59" customWidth="1"/>
    <col min="7173" max="7173" width="19.5703125" style="59" customWidth="1"/>
    <col min="7174" max="7174" width="10.85546875" style="59" customWidth="1"/>
    <col min="7175" max="7175" width="15.85546875" style="59" customWidth="1"/>
    <col min="7176" max="7176" width="15.5703125" style="59" customWidth="1"/>
    <col min="7177" max="7177" width="27" style="59" customWidth="1"/>
    <col min="7178" max="7424" width="11.5703125" style="59"/>
    <col min="7425" max="7425" width="56.5703125" style="59" customWidth="1"/>
    <col min="7426" max="7426" width="32.28515625" style="59" customWidth="1"/>
    <col min="7427" max="7427" width="45.85546875" style="59" customWidth="1"/>
    <col min="7428" max="7428" width="31.42578125" style="59" customWidth="1"/>
    <col min="7429" max="7429" width="19.5703125" style="59" customWidth="1"/>
    <col min="7430" max="7430" width="10.85546875" style="59" customWidth="1"/>
    <col min="7431" max="7431" width="15.85546875" style="59" customWidth="1"/>
    <col min="7432" max="7432" width="15.5703125" style="59" customWidth="1"/>
    <col min="7433" max="7433" width="27" style="59" customWidth="1"/>
    <col min="7434" max="7680" width="11.5703125" style="59"/>
    <col min="7681" max="7681" width="56.5703125" style="59" customWidth="1"/>
    <col min="7682" max="7682" width="32.28515625" style="59" customWidth="1"/>
    <col min="7683" max="7683" width="45.85546875" style="59" customWidth="1"/>
    <col min="7684" max="7684" width="31.42578125" style="59" customWidth="1"/>
    <col min="7685" max="7685" width="19.5703125" style="59" customWidth="1"/>
    <col min="7686" max="7686" width="10.85546875" style="59" customWidth="1"/>
    <col min="7687" max="7687" width="15.85546875" style="59" customWidth="1"/>
    <col min="7688" max="7688" width="15.5703125" style="59" customWidth="1"/>
    <col min="7689" max="7689" width="27" style="59" customWidth="1"/>
    <col min="7690" max="7936" width="11.5703125" style="59"/>
    <col min="7937" max="7937" width="56.5703125" style="59" customWidth="1"/>
    <col min="7938" max="7938" width="32.28515625" style="59" customWidth="1"/>
    <col min="7939" max="7939" width="45.85546875" style="59" customWidth="1"/>
    <col min="7940" max="7940" width="31.42578125" style="59" customWidth="1"/>
    <col min="7941" max="7941" width="19.5703125" style="59" customWidth="1"/>
    <col min="7942" max="7942" width="10.85546875" style="59" customWidth="1"/>
    <col min="7943" max="7943" width="15.85546875" style="59" customWidth="1"/>
    <col min="7944" max="7944" width="15.5703125" style="59" customWidth="1"/>
    <col min="7945" max="7945" width="27" style="59" customWidth="1"/>
    <col min="7946" max="8192" width="11.5703125" style="59"/>
    <col min="8193" max="8193" width="56.5703125" style="59" customWidth="1"/>
    <col min="8194" max="8194" width="32.28515625" style="59" customWidth="1"/>
    <col min="8195" max="8195" width="45.85546875" style="59" customWidth="1"/>
    <col min="8196" max="8196" width="31.42578125" style="59" customWidth="1"/>
    <col min="8197" max="8197" width="19.5703125" style="59" customWidth="1"/>
    <col min="8198" max="8198" width="10.85546875" style="59" customWidth="1"/>
    <col min="8199" max="8199" width="15.85546875" style="59" customWidth="1"/>
    <col min="8200" max="8200" width="15.5703125" style="59" customWidth="1"/>
    <col min="8201" max="8201" width="27" style="59" customWidth="1"/>
    <col min="8202" max="8448" width="11.5703125" style="59"/>
    <col min="8449" max="8449" width="56.5703125" style="59" customWidth="1"/>
    <col min="8450" max="8450" width="32.28515625" style="59" customWidth="1"/>
    <col min="8451" max="8451" width="45.85546875" style="59" customWidth="1"/>
    <col min="8452" max="8452" width="31.42578125" style="59" customWidth="1"/>
    <col min="8453" max="8453" width="19.5703125" style="59" customWidth="1"/>
    <col min="8454" max="8454" width="10.85546875" style="59" customWidth="1"/>
    <col min="8455" max="8455" width="15.85546875" style="59" customWidth="1"/>
    <col min="8456" max="8456" width="15.5703125" style="59" customWidth="1"/>
    <col min="8457" max="8457" width="27" style="59" customWidth="1"/>
    <col min="8458" max="8704" width="11.5703125" style="59"/>
    <col min="8705" max="8705" width="56.5703125" style="59" customWidth="1"/>
    <col min="8706" max="8706" width="32.28515625" style="59" customWidth="1"/>
    <col min="8707" max="8707" width="45.85546875" style="59" customWidth="1"/>
    <col min="8708" max="8708" width="31.42578125" style="59" customWidth="1"/>
    <col min="8709" max="8709" width="19.5703125" style="59" customWidth="1"/>
    <col min="8710" max="8710" width="10.85546875" style="59" customWidth="1"/>
    <col min="8711" max="8711" width="15.85546875" style="59" customWidth="1"/>
    <col min="8712" max="8712" width="15.5703125" style="59" customWidth="1"/>
    <col min="8713" max="8713" width="27" style="59" customWidth="1"/>
    <col min="8714" max="8960" width="11.5703125" style="59"/>
    <col min="8961" max="8961" width="56.5703125" style="59" customWidth="1"/>
    <col min="8962" max="8962" width="32.28515625" style="59" customWidth="1"/>
    <col min="8963" max="8963" width="45.85546875" style="59" customWidth="1"/>
    <col min="8964" max="8964" width="31.42578125" style="59" customWidth="1"/>
    <col min="8965" max="8965" width="19.5703125" style="59" customWidth="1"/>
    <col min="8966" max="8966" width="10.85546875" style="59" customWidth="1"/>
    <col min="8967" max="8967" width="15.85546875" style="59" customWidth="1"/>
    <col min="8968" max="8968" width="15.5703125" style="59" customWidth="1"/>
    <col min="8969" max="8969" width="27" style="59" customWidth="1"/>
    <col min="8970" max="9216" width="11.5703125" style="59"/>
    <col min="9217" max="9217" width="56.5703125" style="59" customWidth="1"/>
    <col min="9218" max="9218" width="32.28515625" style="59" customWidth="1"/>
    <col min="9219" max="9219" width="45.85546875" style="59" customWidth="1"/>
    <col min="9220" max="9220" width="31.42578125" style="59" customWidth="1"/>
    <col min="9221" max="9221" width="19.5703125" style="59" customWidth="1"/>
    <col min="9222" max="9222" width="10.85546875" style="59" customWidth="1"/>
    <col min="9223" max="9223" width="15.85546875" style="59" customWidth="1"/>
    <col min="9224" max="9224" width="15.5703125" style="59" customWidth="1"/>
    <col min="9225" max="9225" width="27" style="59" customWidth="1"/>
    <col min="9226" max="9472" width="11.5703125" style="59"/>
    <col min="9473" max="9473" width="56.5703125" style="59" customWidth="1"/>
    <col min="9474" max="9474" width="32.28515625" style="59" customWidth="1"/>
    <col min="9475" max="9475" width="45.85546875" style="59" customWidth="1"/>
    <col min="9476" max="9476" width="31.42578125" style="59" customWidth="1"/>
    <col min="9477" max="9477" width="19.5703125" style="59" customWidth="1"/>
    <col min="9478" max="9478" width="10.85546875" style="59" customWidth="1"/>
    <col min="9479" max="9479" width="15.85546875" style="59" customWidth="1"/>
    <col min="9480" max="9480" width="15.5703125" style="59" customWidth="1"/>
    <col min="9481" max="9481" width="27" style="59" customWidth="1"/>
    <col min="9482" max="9728" width="11.5703125" style="59"/>
    <col min="9729" max="9729" width="56.5703125" style="59" customWidth="1"/>
    <col min="9730" max="9730" width="32.28515625" style="59" customWidth="1"/>
    <col min="9731" max="9731" width="45.85546875" style="59" customWidth="1"/>
    <col min="9732" max="9732" width="31.42578125" style="59" customWidth="1"/>
    <col min="9733" max="9733" width="19.5703125" style="59" customWidth="1"/>
    <col min="9734" max="9734" width="10.85546875" style="59" customWidth="1"/>
    <col min="9735" max="9735" width="15.85546875" style="59" customWidth="1"/>
    <col min="9736" max="9736" width="15.5703125" style="59" customWidth="1"/>
    <col min="9737" max="9737" width="27" style="59" customWidth="1"/>
    <col min="9738" max="9984" width="11.5703125" style="59"/>
    <col min="9985" max="9985" width="56.5703125" style="59" customWidth="1"/>
    <col min="9986" max="9986" width="32.28515625" style="59" customWidth="1"/>
    <col min="9987" max="9987" width="45.85546875" style="59" customWidth="1"/>
    <col min="9988" max="9988" width="31.42578125" style="59" customWidth="1"/>
    <col min="9989" max="9989" width="19.5703125" style="59" customWidth="1"/>
    <col min="9990" max="9990" width="10.85546875" style="59" customWidth="1"/>
    <col min="9991" max="9991" width="15.85546875" style="59" customWidth="1"/>
    <col min="9992" max="9992" width="15.5703125" style="59" customWidth="1"/>
    <col min="9993" max="9993" width="27" style="59" customWidth="1"/>
    <col min="9994" max="10240" width="11.5703125" style="59"/>
    <col min="10241" max="10241" width="56.5703125" style="59" customWidth="1"/>
    <col min="10242" max="10242" width="32.28515625" style="59" customWidth="1"/>
    <col min="10243" max="10243" width="45.85546875" style="59" customWidth="1"/>
    <col min="10244" max="10244" width="31.42578125" style="59" customWidth="1"/>
    <col min="10245" max="10245" width="19.5703125" style="59" customWidth="1"/>
    <col min="10246" max="10246" width="10.85546875" style="59" customWidth="1"/>
    <col min="10247" max="10247" width="15.85546875" style="59" customWidth="1"/>
    <col min="10248" max="10248" width="15.5703125" style="59" customWidth="1"/>
    <col min="10249" max="10249" width="27" style="59" customWidth="1"/>
    <col min="10250" max="10496" width="11.5703125" style="59"/>
    <col min="10497" max="10497" width="56.5703125" style="59" customWidth="1"/>
    <col min="10498" max="10498" width="32.28515625" style="59" customWidth="1"/>
    <col min="10499" max="10499" width="45.85546875" style="59" customWidth="1"/>
    <col min="10500" max="10500" width="31.42578125" style="59" customWidth="1"/>
    <col min="10501" max="10501" width="19.5703125" style="59" customWidth="1"/>
    <col min="10502" max="10502" width="10.85546875" style="59" customWidth="1"/>
    <col min="10503" max="10503" width="15.85546875" style="59" customWidth="1"/>
    <col min="10504" max="10504" width="15.5703125" style="59" customWidth="1"/>
    <col min="10505" max="10505" width="27" style="59" customWidth="1"/>
    <col min="10506" max="10752" width="11.5703125" style="59"/>
    <col min="10753" max="10753" width="56.5703125" style="59" customWidth="1"/>
    <col min="10754" max="10754" width="32.28515625" style="59" customWidth="1"/>
    <col min="10755" max="10755" width="45.85546875" style="59" customWidth="1"/>
    <col min="10756" max="10756" width="31.42578125" style="59" customWidth="1"/>
    <col min="10757" max="10757" width="19.5703125" style="59" customWidth="1"/>
    <col min="10758" max="10758" width="10.85546875" style="59" customWidth="1"/>
    <col min="10759" max="10759" width="15.85546875" style="59" customWidth="1"/>
    <col min="10760" max="10760" width="15.5703125" style="59" customWidth="1"/>
    <col min="10761" max="10761" width="27" style="59" customWidth="1"/>
    <col min="10762" max="11008" width="11.5703125" style="59"/>
    <col min="11009" max="11009" width="56.5703125" style="59" customWidth="1"/>
    <col min="11010" max="11010" width="32.28515625" style="59" customWidth="1"/>
    <col min="11011" max="11011" width="45.85546875" style="59" customWidth="1"/>
    <col min="11012" max="11012" width="31.42578125" style="59" customWidth="1"/>
    <col min="11013" max="11013" width="19.5703125" style="59" customWidth="1"/>
    <col min="11014" max="11014" width="10.85546875" style="59" customWidth="1"/>
    <col min="11015" max="11015" width="15.85546875" style="59" customWidth="1"/>
    <col min="11016" max="11016" width="15.5703125" style="59" customWidth="1"/>
    <col min="11017" max="11017" width="27" style="59" customWidth="1"/>
    <col min="11018" max="11264" width="11.5703125" style="59"/>
    <col min="11265" max="11265" width="56.5703125" style="59" customWidth="1"/>
    <col min="11266" max="11266" width="32.28515625" style="59" customWidth="1"/>
    <col min="11267" max="11267" width="45.85546875" style="59" customWidth="1"/>
    <col min="11268" max="11268" width="31.42578125" style="59" customWidth="1"/>
    <col min="11269" max="11269" width="19.5703125" style="59" customWidth="1"/>
    <col min="11270" max="11270" width="10.85546875" style="59" customWidth="1"/>
    <col min="11271" max="11271" width="15.85546875" style="59" customWidth="1"/>
    <col min="11272" max="11272" width="15.5703125" style="59" customWidth="1"/>
    <col min="11273" max="11273" width="27" style="59" customWidth="1"/>
    <col min="11274" max="11520" width="11.5703125" style="59"/>
    <col min="11521" max="11521" width="56.5703125" style="59" customWidth="1"/>
    <col min="11522" max="11522" width="32.28515625" style="59" customWidth="1"/>
    <col min="11523" max="11523" width="45.85546875" style="59" customWidth="1"/>
    <col min="11524" max="11524" width="31.42578125" style="59" customWidth="1"/>
    <col min="11525" max="11525" width="19.5703125" style="59" customWidth="1"/>
    <col min="11526" max="11526" width="10.85546875" style="59" customWidth="1"/>
    <col min="11527" max="11527" width="15.85546875" style="59" customWidth="1"/>
    <col min="11528" max="11528" width="15.5703125" style="59" customWidth="1"/>
    <col min="11529" max="11529" width="27" style="59" customWidth="1"/>
    <col min="11530" max="11776" width="11.5703125" style="59"/>
    <col min="11777" max="11777" width="56.5703125" style="59" customWidth="1"/>
    <col min="11778" max="11778" width="32.28515625" style="59" customWidth="1"/>
    <col min="11779" max="11779" width="45.85546875" style="59" customWidth="1"/>
    <col min="11780" max="11780" width="31.42578125" style="59" customWidth="1"/>
    <col min="11781" max="11781" width="19.5703125" style="59" customWidth="1"/>
    <col min="11782" max="11782" width="10.85546875" style="59" customWidth="1"/>
    <col min="11783" max="11783" width="15.85546875" style="59" customWidth="1"/>
    <col min="11784" max="11784" width="15.5703125" style="59" customWidth="1"/>
    <col min="11785" max="11785" width="27" style="59" customWidth="1"/>
    <col min="11786" max="12032" width="11.5703125" style="59"/>
    <col min="12033" max="12033" width="56.5703125" style="59" customWidth="1"/>
    <col min="12034" max="12034" width="32.28515625" style="59" customWidth="1"/>
    <col min="12035" max="12035" width="45.85546875" style="59" customWidth="1"/>
    <col min="12036" max="12036" width="31.42578125" style="59" customWidth="1"/>
    <col min="12037" max="12037" width="19.5703125" style="59" customWidth="1"/>
    <col min="12038" max="12038" width="10.85546875" style="59" customWidth="1"/>
    <col min="12039" max="12039" width="15.85546875" style="59" customWidth="1"/>
    <col min="12040" max="12040" width="15.5703125" style="59" customWidth="1"/>
    <col min="12041" max="12041" width="27" style="59" customWidth="1"/>
    <col min="12042" max="12288" width="11.5703125" style="59"/>
    <col min="12289" max="12289" width="56.5703125" style="59" customWidth="1"/>
    <col min="12290" max="12290" width="32.28515625" style="59" customWidth="1"/>
    <col min="12291" max="12291" width="45.85546875" style="59" customWidth="1"/>
    <col min="12292" max="12292" width="31.42578125" style="59" customWidth="1"/>
    <col min="12293" max="12293" width="19.5703125" style="59" customWidth="1"/>
    <col min="12294" max="12294" width="10.85546875" style="59" customWidth="1"/>
    <col min="12295" max="12295" width="15.85546875" style="59" customWidth="1"/>
    <col min="12296" max="12296" width="15.5703125" style="59" customWidth="1"/>
    <col min="12297" max="12297" width="27" style="59" customWidth="1"/>
    <col min="12298" max="12544" width="11.5703125" style="59"/>
    <col min="12545" max="12545" width="56.5703125" style="59" customWidth="1"/>
    <col min="12546" max="12546" width="32.28515625" style="59" customWidth="1"/>
    <col min="12547" max="12547" width="45.85546875" style="59" customWidth="1"/>
    <col min="12548" max="12548" width="31.42578125" style="59" customWidth="1"/>
    <col min="12549" max="12549" width="19.5703125" style="59" customWidth="1"/>
    <col min="12550" max="12550" width="10.85546875" style="59" customWidth="1"/>
    <col min="12551" max="12551" width="15.85546875" style="59" customWidth="1"/>
    <col min="12552" max="12552" width="15.5703125" style="59" customWidth="1"/>
    <col min="12553" max="12553" width="27" style="59" customWidth="1"/>
    <col min="12554" max="12800" width="11.5703125" style="59"/>
    <col min="12801" max="12801" width="56.5703125" style="59" customWidth="1"/>
    <col min="12802" max="12802" width="32.28515625" style="59" customWidth="1"/>
    <col min="12803" max="12803" width="45.85546875" style="59" customWidth="1"/>
    <col min="12804" max="12804" width="31.42578125" style="59" customWidth="1"/>
    <col min="12805" max="12805" width="19.5703125" style="59" customWidth="1"/>
    <col min="12806" max="12806" width="10.85546875" style="59" customWidth="1"/>
    <col min="12807" max="12807" width="15.85546875" style="59" customWidth="1"/>
    <col min="12808" max="12808" width="15.5703125" style="59" customWidth="1"/>
    <col min="12809" max="12809" width="27" style="59" customWidth="1"/>
    <col min="12810" max="13056" width="11.5703125" style="59"/>
    <col min="13057" max="13057" width="56.5703125" style="59" customWidth="1"/>
    <col min="13058" max="13058" width="32.28515625" style="59" customWidth="1"/>
    <col min="13059" max="13059" width="45.85546875" style="59" customWidth="1"/>
    <col min="13060" max="13060" width="31.42578125" style="59" customWidth="1"/>
    <col min="13061" max="13061" width="19.5703125" style="59" customWidth="1"/>
    <col min="13062" max="13062" width="10.85546875" style="59" customWidth="1"/>
    <col min="13063" max="13063" width="15.85546875" style="59" customWidth="1"/>
    <col min="13064" max="13064" width="15.5703125" style="59" customWidth="1"/>
    <col min="13065" max="13065" width="27" style="59" customWidth="1"/>
    <col min="13066" max="13312" width="11.5703125" style="59"/>
    <col min="13313" max="13313" width="56.5703125" style="59" customWidth="1"/>
    <col min="13314" max="13314" width="32.28515625" style="59" customWidth="1"/>
    <col min="13315" max="13315" width="45.85546875" style="59" customWidth="1"/>
    <col min="13316" max="13316" width="31.42578125" style="59" customWidth="1"/>
    <col min="13317" max="13317" width="19.5703125" style="59" customWidth="1"/>
    <col min="13318" max="13318" width="10.85546875" style="59" customWidth="1"/>
    <col min="13319" max="13319" width="15.85546875" style="59" customWidth="1"/>
    <col min="13320" max="13320" width="15.5703125" style="59" customWidth="1"/>
    <col min="13321" max="13321" width="27" style="59" customWidth="1"/>
    <col min="13322" max="13568" width="11.5703125" style="59"/>
    <col min="13569" max="13569" width="56.5703125" style="59" customWidth="1"/>
    <col min="13570" max="13570" width="32.28515625" style="59" customWidth="1"/>
    <col min="13571" max="13571" width="45.85546875" style="59" customWidth="1"/>
    <col min="13572" max="13572" width="31.42578125" style="59" customWidth="1"/>
    <col min="13573" max="13573" width="19.5703125" style="59" customWidth="1"/>
    <col min="13574" max="13574" width="10.85546875" style="59" customWidth="1"/>
    <col min="13575" max="13575" width="15.85546875" style="59" customWidth="1"/>
    <col min="13576" max="13576" width="15.5703125" style="59" customWidth="1"/>
    <col min="13577" max="13577" width="27" style="59" customWidth="1"/>
    <col min="13578" max="13824" width="11.5703125" style="59"/>
    <col min="13825" max="13825" width="56.5703125" style="59" customWidth="1"/>
    <col min="13826" max="13826" width="32.28515625" style="59" customWidth="1"/>
    <col min="13827" max="13827" width="45.85546875" style="59" customWidth="1"/>
    <col min="13828" max="13828" width="31.42578125" style="59" customWidth="1"/>
    <col min="13829" max="13829" width="19.5703125" style="59" customWidth="1"/>
    <col min="13830" max="13830" width="10.85546875" style="59" customWidth="1"/>
    <col min="13831" max="13831" width="15.85546875" style="59" customWidth="1"/>
    <col min="13832" max="13832" width="15.5703125" style="59" customWidth="1"/>
    <col min="13833" max="13833" width="27" style="59" customWidth="1"/>
    <col min="13834" max="14080" width="11.5703125" style="59"/>
    <col min="14081" max="14081" width="56.5703125" style="59" customWidth="1"/>
    <col min="14082" max="14082" width="32.28515625" style="59" customWidth="1"/>
    <col min="14083" max="14083" width="45.85546875" style="59" customWidth="1"/>
    <col min="14084" max="14084" width="31.42578125" style="59" customWidth="1"/>
    <col min="14085" max="14085" width="19.5703125" style="59" customWidth="1"/>
    <col min="14086" max="14086" width="10.85546875" style="59" customWidth="1"/>
    <col min="14087" max="14087" width="15.85546875" style="59" customWidth="1"/>
    <col min="14088" max="14088" width="15.5703125" style="59" customWidth="1"/>
    <col min="14089" max="14089" width="27" style="59" customWidth="1"/>
    <col min="14090" max="14336" width="11.5703125" style="59"/>
    <col min="14337" max="14337" width="56.5703125" style="59" customWidth="1"/>
    <col min="14338" max="14338" width="32.28515625" style="59" customWidth="1"/>
    <col min="14339" max="14339" width="45.85546875" style="59" customWidth="1"/>
    <col min="14340" max="14340" width="31.42578125" style="59" customWidth="1"/>
    <col min="14341" max="14341" width="19.5703125" style="59" customWidth="1"/>
    <col min="14342" max="14342" width="10.85546875" style="59" customWidth="1"/>
    <col min="14343" max="14343" width="15.85546875" style="59" customWidth="1"/>
    <col min="14344" max="14344" width="15.5703125" style="59" customWidth="1"/>
    <col min="14345" max="14345" width="27" style="59" customWidth="1"/>
    <col min="14346" max="14592" width="11.5703125" style="59"/>
    <col min="14593" max="14593" width="56.5703125" style="59" customWidth="1"/>
    <col min="14594" max="14594" width="32.28515625" style="59" customWidth="1"/>
    <col min="14595" max="14595" width="45.85546875" style="59" customWidth="1"/>
    <col min="14596" max="14596" width="31.42578125" style="59" customWidth="1"/>
    <col min="14597" max="14597" width="19.5703125" style="59" customWidth="1"/>
    <col min="14598" max="14598" width="10.85546875" style="59" customWidth="1"/>
    <col min="14599" max="14599" width="15.85546875" style="59" customWidth="1"/>
    <col min="14600" max="14600" width="15.5703125" style="59" customWidth="1"/>
    <col min="14601" max="14601" width="27" style="59" customWidth="1"/>
    <col min="14602" max="14848" width="11.5703125" style="59"/>
    <col min="14849" max="14849" width="56.5703125" style="59" customWidth="1"/>
    <col min="14850" max="14850" width="32.28515625" style="59" customWidth="1"/>
    <col min="14851" max="14851" width="45.85546875" style="59" customWidth="1"/>
    <col min="14852" max="14852" width="31.42578125" style="59" customWidth="1"/>
    <col min="14853" max="14853" width="19.5703125" style="59" customWidth="1"/>
    <col min="14854" max="14854" width="10.85546875" style="59" customWidth="1"/>
    <col min="14855" max="14855" width="15.85546875" style="59" customWidth="1"/>
    <col min="14856" max="14856" width="15.5703125" style="59" customWidth="1"/>
    <col min="14857" max="14857" width="27" style="59" customWidth="1"/>
    <col min="14858" max="15104" width="11.5703125" style="59"/>
    <col min="15105" max="15105" width="56.5703125" style="59" customWidth="1"/>
    <col min="15106" max="15106" width="32.28515625" style="59" customWidth="1"/>
    <col min="15107" max="15107" width="45.85546875" style="59" customWidth="1"/>
    <col min="15108" max="15108" width="31.42578125" style="59" customWidth="1"/>
    <col min="15109" max="15109" width="19.5703125" style="59" customWidth="1"/>
    <col min="15110" max="15110" width="10.85546875" style="59" customWidth="1"/>
    <col min="15111" max="15111" width="15.85546875" style="59" customWidth="1"/>
    <col min="15112" max="15112" width="15.5703125" style="59" customWidth="1"/>
    <col min="15113" max="15113" width="27" style="59" customWidth="1"/>
    <col min="15114" max="15360" width="11.5703125" style="59"/>
    <col min="15361" max="15361" width="56.5703125" style="59" customWidth="1"/>
    <col min="15362" max="15362" width="32.28515625" style="59" customWidth="1"/>
    <col min="15363" max="15363" width="45.85546875" style="59" customWidth="1"/>
    <col min="15364" max="15364" width="31.42578125" style="59" customWidth="1"/>
    <col min="15365" max="15365" width="19.5703125" style="59" customWidth="1"/>
    <col min="15366" max="15366" width="10.85546875" style="59" customWidth="1"/>
    <col min="15367" max="15367" width="15.85546875" style="59" customWidth="1"/>
    <col min="15368" max="15368" width="15.5703125" style="59" customWidth="1"/>
    <col min="15369" max="15369" width="27" style="59" customWidth="1"/>
    <col min="15370" max="15616" width="11.5703125" style="59"/>
    <col min="15617" max="15617" width="56.5703125" style="59" customWidth="1"/>
    <col min="15618" max="15618" width="32.28515625" style="59" customWidth="1"/>
    <col min="15619" max="15619" width="45.85546875" style="59" customWidth="1"/>
    <col min="15620" max="15620" width="31.42578125" style="59" customWidth="1"/>
    <col min="15621" max="15621" width="19.5703125" style="59" customWidth="1"/>
    <col min="15622" max="15622" width="10.85546875" style="59" customWidth="1"/>
    <col min="15623" max="15623" width="15.85546875" style="59" customWidth="1"/>
    <col min="15624" max="15624" width="15.5703125" style="59" customWidth="1"/>
    <col min="15625" max="15625" width="27" style="59" customWidth="1"/>
    <col min="15626" max="15872" width="11.5703125" style="59"/>
    <col min="15873" max="15873" width="56.5703125" style="59" customWidth="1"/>
    <col min="15874" max="15874" width="32.28515625" style="59" customWidth="1"/>
    <col min="15875" max="15875" width="45.85546875" style="59" customWidth="1"/>
    <col min="15876" max="15876" width="31.42578125" style="59" customWidth="1"/>
    <col min="15877" max="15877" width="19.5703125" style="59" customWidth="1"/>
    <col min="15878" max="15878" width="10.85546875" style="59" customWidth="1"/>
    <col min="15879" max="15879" width="15.85546875" style="59" customWidth="1"/>
    <col min="15880" max="15880" width="15.5703125" style="59" customWidth="1"/>
    <col min="15881" max="15881" width="27" style="59" customWidth="1"/>
    <col min="15882" max="16128" width="11.5703125" style="59"/>
    <col min="16129" max="16129" width="56.5703125" style="59" customWidth="1"/>
    <col min="16130" max="16130" width="32.28515625" style="59" customWidth="1"/>
    <col min="16131" max="16131" width="45.85546875" style="59" customWidth="1"/>
    <col min="16132" max="16132" width="31.42578125" style="59" customWidth="1"/>
    <col min="16133" max="16133" width="19.5703125" style="59" customWidth="1"/>
    <col min="16134" max="16134" width="10.85546875" style="59" customWidth="1"/>
    <col min="16135" max="16135" width="15.85546875" style="59" customWidth="1"/>
    <col min="16136" max="16136" width="15.5703125" style="59" customWidth="1"/>
    <col min="16137" max="16137" width="27" style="59" customWidth="1"/>
    <col min="16138" max="16384" width="11.5703125" style="59"/>
  </cols>
  <sheetData>
    <row r="1" spans="1:9" thickBot="1" x14ac:dyDescent="0.35">
      <c r="B1" s="1"/>
      <c r="C1" s="1"/>
      <c r="D1" s="1"/>
      <c r="E1" s="1"/>
      <c r="F1" s="1"/>
      <c r="G1" s="1"/>
      <c r="H1" s="1"/>
      <c r="I1" s="1"/>
    </row>
    <row r="2" spans="1:9" ht="27.75" customHeight="1" thickBot="1" x14ac:dyDescent="0.35">
      <c r="A2" s="137" t="s">
        <v>1</v>
      </c>
      <c r="B2" s="138"/>
      <c r="C2" s="2"/>
      <c r="D2" s="2"/>
      <c r="E2" s="2"/>
    </row>
    <row r="3" spans="1:9" ht="17.45" x14ac:dyDescent="0.3">
      <c r="A3" s="2"/>
      <c r="B3" s="2"/>
      <c r="C3" s="2"/>
      <c r="D3" s="2"/>
      <c r="E3" s="2"/>
    </row>
    <row r="5" spans="1:9" ht="17.45" x14ac:dyDescent="0.3">
      <c r="A5" s="2"/>
      <c r="B5" s="2"/>
      <c r="C5" s="2"/>
      <c r="D5" s="2"/>
      <c r="E5" s="2"/>
    </row>
    <row r="6" spans="1:9" thickBot="1" x14ac:dyDescent="0.35"/>
    <row r="7" spans="1:9" ht="16.5" thickBot="1" x14ac:dyDescent="0.3">
      <c r="A7" s="121" t="s">
        <v>2</v>
      </c>
      <c r="B7" s="122"/>
      <c r="C7" s="122"/>
      <c r="D7" s="122"/>
      <c r="E7" s="122"/>
      <c r="F7" s="122"/>
      <c r="G7" s="139"/>
    </row>
    <row r="8" spans="1:9" ht="48" x14ac:dyDescent="0.25">
      <c r="A8" s="3" t="s">
        <v>3</v>
      </c>
      <c r="B8" s="3" t="s">
        <v>4</v>
      </c>
      <c r="C8" s="4" t="s">
        <v>5</v>
      </c>
      <c r="D8" s="4" t="s">
        <v>6</v>
      </c>
      <c r="E8" s="4" t="s">
        <v>7</v>
      </c>
      <c r="F8" s="4" t="s">
        <v>8</v>
      </c>
      <c r="G8" s="4" t="s">
        <v>10</v>
      </c>
    </row>
    <row r="9" spans="1:9" ht="14.45" x14ac:dyDescent="0.3">
      <c r="A9" s="5" t="s">
        <v>11</v>
      </c>
      <c r="B9" s="5"/>
      <c r="C9" s="6" t="s">
        <v>12</v>
      </c>
      <c r="D9" s="6" t="s">
        <v>13</v>
      </c>
      <c r="E9" s="6" t="s">
        <v>14</v>
      </c>
      <c r="F9" s="7" t="s">
        <v>15</v>
      </c>
      <c r="G9" s="8" t="s">
        <v>16</v>
      </c>
    </row>
    <row r="10" spans="1:9" ht="24" customHeight="1" x14ac:dyDescent="0.3">
      <c r="A10" s="60" t="s">
        <v>60</v>
      </c>
      <c r="B10" s="60" t="s">
        <v>68</v>
      </c>
      <c r="C10" s="75">
        <v>60000</v>
      </c>
      <c r="D10" s="61">
        <v>1200</v>
      </c>
      <c r="E10" s="70">
        <v>1720</v>
      </c>
      <c r="F10" s="72">
        <f>IF(E10=0,"-",D10/E10)</f>
        <v>0.69767441860465118</v>
      </c>
      <c r="G10" s="79">
        <f t="shared" ref="G10:G14" si="0">IF(E10=0,"-",C10*F10)</f>
        <v>41860.465116279069</v>
      </c>
    </row>
    <row r="11" spans="1:9" ht="21" customHeight="1" x14ac:dyDescent="0.3">
      <c r="A11" s="60" t="s">
        <v>58</v>
      </c>
      <c r="B11" s="60" t="s">
        <v>59</v>
      </c>
      <c r="C11" s="75">
        <v>56255</v>
      </c>
      <c r="D11" s="61">
        <v>1720</v>
      </c>
      <c r="E11" s="70">
        <v>1720</v>
      </c>
      <c r="F11" s="72">
        <f>IF(E11=0,"-",D11/E11)</f>
        <v>1</v>
      </c>
      <c r="G11" s="79">
        <f t="shared" si="0"/>
        <v>56255</v>
      </c>
    </row>
    <row r="12" spans="1:9" ht="19.5" customHeight="1" x14ac:dyDescent="0.25">
      <c r="A12" s="60" t="s">
        <v>61</v>
      </c>
      <c r="B12" s="60" t="s">
        <v>62</v>
      </c>
      <c r="C12" s="76">
        <v>49508</v>
      </c>
      <c r="D12" s="61">
        <v>1720</v>
      </c>
      <c r="E12" s="71">
        <v>1720</v>
      </c>
      <c r="F12" s="72">
        <f t="shared" ref="F12:F15" si="1">IF(E12=0,"-",D12/E12)</f>
        <v>1</v>
      </c>
      <c r="G12" s="79">
        <f t="shared" si="0"/>
        <v>49508</v>
      </c>
    </row>
    <row r="13" spans="1:9" ht="21" customHeight="1" x14ac:dyDescent="0.25">
      <c r="A13" s="60" t="s">
        <v>63</v>
      </c>
      <c r="B13" s="60" t="s">
        <v>64</v>
      </c>
      <c r="C13" s="77">
        <v>55000</v>
      </c>
      <c r="D13" s="61">
        <v>1720</v>
      </c>
      <c r="E13" s="71">
        <v>1720</v>
      </c>
      <c r="F13" s="72">
        <f t="shared" si="1"/>
        <v>1</v>
      </c>
      <c r="G13" s="79">
        <f t="shared" si="0"/>
        <v>55000</v>
      </c>
    </row>
    <row r="14" spans="1:9" ht="21" customHeight="1" x14ac:dyDescent="0.25">
      <c r="A14" s="60" t="s">
        <v>65</v>
      </c>
      <c r="B14" s="60" t="s">
        <v>66</v>
      </c>
      <c r="C14" s="77">
        <v>65000</v>
      </c>
      <c r="D14" s="61">
        <v>1720</v>
      </c>
      <c r="E14" s="71">
        <v>1720</v>
      </c>
      <c r="F14" s="72">
        <f t="shared" si="1"/>
        <v>1</v>
      </c>
      <c r="G14" s="79">
        <f t="shared" si="0"/>
        <v>65000</v>
      </c>
    </row>
    <row r="15" spans="1:9" ht="21.75" customHeight="1" x14ac:dyDescent="0.3">
      <c r="A15" s="9" t="s">
        <v>0</v>
      </c>
      <c r="B15" s="9"/>
      <c r="C15" s="78">
        <f>SUM(C10:C14)</f>
        <v>285763</v>
      </c>
      <c r="D15" s="10"/>
      <c r="E15" s="10"/>
      <c r="F15" s="10" t="str">
        <f t="shared" si="1"/>
        <v>-</v>
      </c>
      <c r="G15" s="78">
        <f>SUM(G10:G14)</f>
        <v>267623.46511627908</v>
      </c>
    </row>
    <row r="16" spans="1:9" ht="22.5" customHeight="1" x14ac:dyDescent="0.3">
      <c r="A16" s="11"/>
      <c r="B16" s="11"/>
      <c r="C16" s="12"/>
      <c r="D16" s="13"/>
      <c r="E16" s="13"/>
      <c r="F16" s="14"/>
      <c r="G16" s="15"/>
    </row>
    <row r="17" spans="1:10" ht="26.25" customHeight="1" thickBot="1" x14ac:dyDescent="0.35"/>
    <row r="18" spans="1:10" ht="21" customHeight="1" thickBot="1" x14ac:dyDescent="0.3">
      <c r="A18" s="121" t="s">
        <v>17</v>
      </c>
      <c r="B18" s="122"/>
      <c r="C18" s="122"/>
      <c r="D18" s="122"/>
      <c r="E18" s="123"/>
      <c r="F18" s="17"/>
      <c r="G18" s="17"/>
    </row>
    <row r="19" spans="1:10" ht="33" customHeight="1" x14ac:dyDescent="0.25">
      <c r="A19" s="49" t="s">
        <v>18</v>
      </c>
      <c r="B19" s="124" t="s">
        <v>19</v>
      </c>
      <c r="C19" s="125"/>
      <c r="D19" s="50" t="s">
        <v>20</v>
      </c>
      <c r="E19" s="51" t="s">
        <v>0</v>
      </c>
    </row>
    <row r="20" spans="1:10" ht="39.75" customHeight="1" x14ac:dyDescent="0.25">
      <c r="A20" s="52" t="s">
        <v>21</v>
      </c>
      <c r="B20" s="103">
        <v>30000</v>
      </c>
      <c r="C20" s="104"/>
      <c r="D20" s="53"/>
      <c r="E20" s="73">
        <f>B20</f>
        <v>30000</v>
      </c>
    </row>
    <row r="21" spans="1:10" ht="27" customHeight="1" x14ac:dyDescent="0.25">
      <c r="A21" s="52" t="s">
        <v>22</v>
      </c>
      <c r="B21" s="103"/>
      <c r="C21" s="104"/>
      <c r="D21" s="53"/>
      <c r="E21" s="73">
        <f t="shared" ref="E21:E27" si="2">B21</f>
        <v>0</v>
      </c>
    </row>
    <row r="22" spans="1:10" ht="30.75" customHeight="1" x14ac:dyDescent="0.25">
      <c r="A22" s="52" t="s">
        <v>23</v>
      </c>
      <c r="B22" s="103">
        <v>20000</v>
      </c>
      <c r="C22" s="104"/>
      <c r="D22" s="53"/>
      <c r="E22" s="73">
        <f t="shared" si="2"/>
        <v>20000</v>
      </c>
      <c r="H22" s="16"/>
      <c r="I22" s="16"/>
      <c r="J22" s="16"/>
    </row>
    <row r="23" spans="1:10" ht="25.5" x14ac:dyDescent="0.25">
      <c r="A23" s="52" t="s">
        <v>24</v>
      </c>
      <c r="B23" s="103">
        <v>5000</v>
      </c>
      <c r="C23" s="104"/>
      <c r="D23" s="53"/>
      <c r="E23" s="73">
        <f t="shared" si="2"/>
        <v>5000</v>
      </c>
    </row>
    <row r="24" spans="1:10" ht="36.75" customHeight="1" x14ac:dyDescent="0.25">
      <c r="A24" s="52" t="s">
        <v>9</v>
      </c>
      <c r="B24" s="103">
        <v>2000</v>
      </c>
      <c r="C24" s="104"/>
      <c r="D24" s="53"/>
      <c r="E24" s="73">
        <f t="shared" si="2"/>
        <v>2000</v>
      </c>
      <c r="H24" s="17"/>
      <c r="I24" s="17"/>
    </row>
    <row r="25" spans="1:10" ht="52.5" customHeight="1" x14ac:dyDescent="0.25">
      <c r="A25" s="52" t="s">
        <v>25</v>
      </c>
      <c r="B25" s="103"/>
      <c r="C25" s="104"/>
      <c r="D25" s="53"/>
      <c r="E25" s="73">
        <f t="shared" si="2"/>
        <v>0</v>
      </c>
    </row>
    <row r="26" spans="1:10" ht="36.75" customHeight="1" x14ac:dyDescent="0.25">
      <c r="A26" s="54" t="s">
        <v>26</v>
      </c>
      <c r="B26" s="103"/>
      <c r="C26" s="104"/>
      <c r="D26" s="55"/>
      <c r="E26" s="73">
        <f t="shared" si="2"/>
        <v>0</v>
      </c>
    </row>
    <row r="27" spans="1:10" ht="36.75" customHeight="1" thickBot="1" x14ac:dyDescent="0.3">
      <c r="A27" s="54" t="s">
        <v>27</v>
      </c>
      <c r="B27" s="135"/>
      <c r="C27" s="136"/>
      <c r="D27" s="55"/>
      <c r="E27" s="73">
        <f t="shared" si="2"/>
        <v>0</v>
      </c>
    </row>
    <row r="28" spans="1:10" ht="36.75" customHeight="1" thickTop="1" x14ac:dyDescent="0.25">
      <c r="A28" s="56" t="s">
        <v>0</v>
      </c>
      <c r="B28" s="126"/>
      <c r="C28" s="126"/>
      <c r="D28" s="57"/>
      <c r="E28" s="74">
        <f>+SUM(E20:E27)</f>
        <v>57000</v>
      </c>
    </row>
    <row r="29" spans="1:10" ht="36.75" customHeight="1" thickBot="1" x14ac:dyDescent="0.3">
      <c r="A29" s="18"/>
      <c r="B29" s="18"/>
      <c r="C29" s="18"/>
      <c r="D29" s="18"/>
      <c r="E29" s="18"/>
    </row>
    <row r="30" spans="1:10" ht="36.75" customHeight="1" thickBot="1" x14ac:dyDescent="0.3">
      <c r="A30" s="127" t="s">
        <v>28</v>
      </c>
      <c r="B30" s="122"/>
      <c r="C30" s="122"/>
      <c r="D30" s="128"/>
      <c r="E30" s="129"/>
      <c r="F30" s="17"/>
      <c r="G30" s="17"/>
    </row>
    <row r="31" spans="1:10" ht="36.75" customHeight="1" x14ac:dyDescent="0.25">
      <c r="A31" s="19" t="s">
        <v>29</v>
      </c>
      <c r="B31" s="130" t="s">
        <v>30</v>
      </c>
      <c r="C31" s="130"/>
      <c r="D31" s="19" t="s">
        <v>20</v>
      </c>
      <c r="E31" s="20" t="s">
        <v>0</v>
      </c>
    </row>
    <row r="32" spans="1:10" ht="36.75" customHeight="1" x14ac:dyDescent="0.25">
      <c r="A32" s="21" t="s">
        <v>67</v>
      </c>
      <c r="B32" s="131">
        <v>100000</v>
      </c>
      <c r="C32" s="132"/>
      <c r="D32" s="22"/>
      <c r="E32" s="80">
        <f>B32</f>
        <v>100000</v>
      </c>
    </row>
    <row r="33" spans="1:9" ht="36.75" customHeight="1" x14ac:dyDescent="0.25">
      <c r="A33" s="21"/>
      <c r="B33" s="131"/>
      <c r="C33" s="132"/>
      <c r="D33" s="22"/>
      <c r="E33" s="80">
        <f t="shared" ref="E33:E34" si="3">B33</f>
        <v>0</v>
      </c>
    </row>
    <row r="34" spans="1:9" ht="20.25" customHeight="1" thickBot="1" x14ac:dyDescent="0.3">
      <c r="A34" s="21"/>
      <c r="B34" s="133"/>
      <c r="C34" s="134"/>
      <c r="D34" s="22"/>
      <c r="E34" s="80">
        <f t="shared" si="3"/>
        <v>0</v>
      </c>
    </row>
    <row r="35" spans="1:9" ht="15.75" thickTop="1" x14ac:dyDescent="0.25">
      <c r="A35" s="56" t="s">
        <v>0</v>
      </c>
      <c r="B35" s="57"/>
      <c r="C35" s="57"/>
      <c r="D35" s="23"/>
      <c r="E35" s="81">
        <f>SUM(E32:E34)</f>
        <v>100000</v>
      </c>
    </row>
    <row r="36" spans="1:9" ht="15.75" x14ac:dyDescent="0.25">
      <c r="A36" s="24"/>
      <c r="H36" s="17"/>
      <c r="I36" s="17"/>
    </row>
    <row r="37" spans="1:9" ht="26.25" customHeight="1" thickBot="1" x14ac:dyDescent="0.3"/>
    <row r="38" spans="1:9" ht="35.25" customHeight="1" thickBot="1" x14ac:dyDescent="0.3">
      <c r="A38" s="121" t="s">
        <v>31</v>
      </c>
      <c r="B38" s="122"/>
      <c r="C38" s="122"/>
      <c r="D38" s="122"/>
      <c r="E38" s="123"/>
    </row>
    <row r="39" spans="1:9" ht="32.25" customHeight="1" x14ac:dyDescent="0.25">
      <c r="A39" s="25" t="s">
        <v>18</v>
      </c>
      <c r="B39" s="124" t="s">
        <v>19</v>
      </c>
      <c r="C39" s="125"/>
      <c r="D39" s="26" t="s">
        <v>20</v>
      </c>
      <c r="E39" s="51" t="s">
        <v>0</v>
      </c>
    </row>
    <row r="40" spans="1:9" ht="31.5" customHeight="1" x14ac:dyDescent="0.25">
      <c r="A40" s="27" t="s">
        <v>32</v>
      </c>
      <c r="B40" s="103">
        <v>0</v>
      </c>
      <c r="C40" s="104"/>
      <c r="D40" s="28"/>
      <c r="E40" s="83">
        <f>B40</f>
        <v>0</v>
      </c>
    </row>
    <row r="41" spans="1:9" ht="34.5" customHeight="1" x14ac:dyDescent="0.25">
      <c r="A41" s="27" t="s">
        <v>33</v>
      </c>
      <c r="B41" s="103">
        <v>0</v>
      </c>
      <c r="C41" s="104"/>
      <c r="D41" s="29"/>
      <c r="E41" s="83">
        <f t="shared" ref="E41:E44" si="4">B41</f>
        <v>0</v>
      </c>
      <c r="F41" s="17"/>
      <c r="G41" s="17"/>
    </row>
    <row r="42" spans="1:9" ht="33" customHeight="1" x14ac:dyDescent="0.25">
      <c r="A42" s="27" t="s">
        <v>34</v>
      </c>
      <c r="B42" s="103">
        <v>0</v>
      </c>
      <c r="C42" s="104"/>
      <c r="D42" s="28"/>
      <c r="E42" s="83">
        <f t="shared" si="4"/>
        <v>0</v>
      </c>
    </row>
    <row r="43" spans="1:9" ht="37.5" customHeight="1" x14ac:dyDescent="0.25">
      <c r="A43" s="27" t="s">
        <v>35</v>
      </c>
      <c r="B43" s="103">
        <v>0</v>
      </c>
      <c r="C43" s="104"/>
      <c r="D43" s="28"/>
      <c r="E43" s="83">
        <f t="shared" si="4"/>
        <v>0</v>
      </c>
    </row>
    <row r="44" spans="1:9" ht="34.5" customHeight="1" x14ac:dyDescent="0.25">
      <c r="A44" s="27" t="s">
        <v>36</v>
      </c>
      <c r="B44" s="103"/>
      <c r="C44" s="104"/>
      <c r="D44" s="28"/>
      <c r="E44" s="83">
        <f t="shared" si="4"/>
        <v>0</v>
      </c>
    </row>
    <row r="45" spans="1:9" ht="74.25" customHeight="1" x14ac:dyDescent="0.25">
      <c r="A45" s="30" t="s">
        <v>0</v>
      </c>
      <c r="B45" s="31"/>
      <c r="C45" s="31"/>
      <c r="D45" s="30"/>
      <c r="E45" s="82">
        <f>SUM(E40:E44)</f>
        <v>0</v>
      </c>
    </row>
    <row r="46" spans="1:9" ht="48" hidden="1" customHeight="1" x14ac:dyDescent="0.3">
      <c r="A46" s="24"/>
    </row>
    <row r="47" spans="1:9" ht="39" hidden="1" customHeight="1" x14ac:dyDescent="0.3">
      <c r="A47" s="24"/>
      <c r="H47" s="17"/>
      <c r="I47" s="17"/>
    </row>
    <row r="48" spans="1:9" ht="30" hidden="1" customHeight="1" x14ac:dyDescent="0.3"/>
    <row r="49" spans="1:9" ht="11.25" hidden="1" customHeight="1" x14ac:dyDescent="0.3"/>
    <row r="50" spans="1:9" ht="22.5" hidden="1" customHeight="1" x14ac:dyDescent="0.3"/>
    <row r="51" spans="1:9" ht="41.25" hidden="1" customHeight="1" thickBot="1" x14ac:dyDescent="0.35"/>
    <row r="52" spans="1:9" ht="24" hidden="1" customHeight="1" thickBot="1" x14ac:dyDescent="0.35"/>
    <row r="53" spans="1:9" ht="19.5" hidden="1" customHeight="1" thickBot="1" x14ac:dyDescent="0.35"/>
    <row r="54" spans="1:9" ht="5.25" hidden="1" customHeight="1" thickBot="1" x14ac:dyDescent="0.35">
      <c r="A54" s="105" t="s">
        <v>37</v>
      </c>
      <c r="B54" s="106"/>
      <c r="C54" s="106"/>
      <c r="D54" s="107"/>
      <c r="E54" s="32"/>
    </row>
    <row r="55" spans="1:9" ht="6" hidden="1" customHeight="1" thickBot="1" x14ac:dyDescent="0.35">
      <c r="A55" s="33" t="s">
        <v>38</v>
      </c>
      <c r="B55" s="33"/>
      <c r="C55" s="34" t="s">
        <v>39</v>
      </c>
      <c r="D55" s="34" t="s">
        <v>40</v>
      </c>
      <c r="E55" s="62"/>
    </row>
    <row r="56" spans="1:9" ht="14.45" hidden="1" x14ac:dyDescent="0.3">
      <c r="A56" s="35" t="s">
        <v>41</v>
      </c>
      <c r="B56" s="36"/>
      <c r="C56" s="37"/>
      <c r="D56" s="38"/>
      <c r="E56" s="62"/>
    </row>
    <row r="57" spans="1:9" ht="82.5" customHeight="1" x14ac:dyDescent="0.25">
      <c r="A57" s="68" t="s">
        <v>42</v>
      </c>
      <c r="B57" s="68"/>
      <c r="C57" s="84">
        <f>G15</f>
        <v>267623.46511627908</v>
      </c>
      <c r="D57" s="58">
        <f t="shared" ref="D57:D62" si="5">C57/$C$62</f>
        <v>0.63026065938912013</v>
      </c>
      <c r="E57" s="62"/>
      <c r="F57" s="32"/>
      <c r="G57" s="32"/>
    </row>
    <row r="58" spans="1:9" ht="39" customHeight="1" x14ac:dyDescent="0.25">
      <c r="A58" s="68" t="s">
        <v>43</v>
      </c>
      <c r="B58" s="68"/>
      <c r="C58" s="84">
        <f>E28</f>
        <v>57000</v>
      </c>
      <c r="D58" s="58">
        <f t="shared" si="5"/>
        <v>0.13423657589057425</v>
      </c>
      <c r="E58" s="62"/>
      <c r="F58" s="62"/>
      <c r="G58" s="62"/>
    </row>
    <row r="59" spans="1:9" ht="44.25" customHeight="1" x14ac:dyDescent="0.25">
      <c r="A59" s="68" t="s">
        <v>44</v>
      </c>
      <c r="B59" s="68"/>
      <c r="C59" s="84">
        <f>E35</f>
        <v>100000</v>
      </c>
      <c r="D59" s="58">
        <f t="shared" si="5"/>
        <v>0.23550276472030568</v>
      </c>
      <c r="E59" s="62"/>
      <c r="F59" s="62"/>
      <c r="G59" s="62"/>
    </row>
    <row r="60" spans="1:9" ht="43.5" customHeight="1" x14ac:dyDescent="0.25">
      <c r="A60" s="68" t="s">
        <v>45</v>
      </c>
      <c r="B60" s="68"/>
      <c r="C60" s="84">
        <f>E45</f>
        <v>0</v>
      </c>
      <c r="D60" s="58">
        <f t="shared" si="5"/>
        <v>0</v>
      </c>
      <c r="E60" s="62"/>
      <c r="F60" s="62"/>
      <c r="G60" s="62"/>
    </row>
    <row r="61" spans="1:9" ht="47.25" customHeight="1" x14ac:dyDescent="0.25">
      <c r="A61" s="67" t="s">
        <v>46</v>
      </c>
      <c r="B61" s="67"/>
      <c r="C61" s="85"/>
      <c r="D61" s="58">
        <f t="shared" si="5"/>
        <v>0</v>
      </c>
      <c r="E61" s="62"/>
      <c r="F61" s="62"/>
      <c r="G61" s="62"/>
    </row>
    <row r="62" spans="1:9" ht="25.5" customHeight="1" x14ac:dyDescent="0.25">
      <c r="A62" s="69" t="s">
        <v>47</v>
      </c>
      <c r="B62" s="69"/>
      <c r="C62" s="86">
        <f>C57+C58+C59+C60+C61</f>
        <v>424623.46511627908</v>
      </c>
      <c r="D62" s="63">
        <f t="shared" si="5"/>
        <v>1</v>
      </c>
      <c r="E62" s="62"/>
      <c r="F62" s="62"/>
      <c r="G62" s="62"/>
    </row>
    <row r="63" spans="1:9" ht="31.5" customHeight="1" x14ac:dyDescent="0.3">
      <c r="A63" s="39"/>
      <c r="B63" s="39"/>
      <c r="C63" s="40"/>
      <c r="D63" s="41"/>
      <c r="E63" s="62"/>
      <c r="F63" s="62"/>
      <c r="G63" s="62"/>
      <c r="H63" s="32"/>
      <c r="I63" s="32"/>
    </row>
    <row r="64" spans="1:9" ht="29.25" customHeight="1" x14ac:dyDescent="0.3">
      <c r="A64" s="42"/>
      <c r="B64" s="42"/>
      <c r="C64" s="42"/>
      <c r="D64" s="42"/>
      <c r="E64" s="62"/>
      <c r="F64" s="62"/>
      <c r="G64" s="62"/>
      <c r="H64" s="62"/>
      <c r="I64" s="62"/>
    </row>
    <row r="65" spans="1:18" ht="39.75" customHeight="1" x14ac:dyDescent="0.25">
      <c r="A65" s="108" t="s">
        <v>56</v>
      </c>
      <c r="B65" s="109"/>
      <c r="C65" s="109"/>
      <c r="D65" s="110"/>
      <c r="E65" s="64"/>
      <c r="F65" s="62"/>
      <c r="G65" s="62"/>
      <c r="H65" s="62"/>
      <c r="I65" s="62"/>
    </row>
    <row r="66" spans="1:18" ht="30.75" customHeight="1" x14ac:dyDescent="0.25">
      <c r="A66" s="111"/>
      <c r="B66" s="112"/>
      <c r="C66" s="112"/>
      <c r="D66" s="113"/>
      <c r="E66" s="64"/>
      <c r="F66" s="62"/>
      <c r="G66" s="62"/>
      <c r="H66" s="62"/>
      <c r="I66" s="62"/>
    </row>
    <row r="67" spans="1:18" ht="37.5" customHeight="1" x14ac:dyDescent="0.25">
      <c r="A67" s="114"/>
      <c r="B67" s="115"/>
      <c r="C67" s="115"/>
      <c r="D67" s="116"/>
      <c r="E67" s="64"/>
      <c r="F67" s="62"/>
      <c r="G67" s="62"/>
      <c r="H67" s="62"/>
      <c r="I67" s="62"/>
    </row>
    <row r="68" spans="1:18" ht="33" customHeight="1" x14ac:dyDescent="0.25">
      <c r="A68" s="62"/>
      <c r="B68" s="65"/>
      <c r="C68" s="65"/>
      <c r="D68" s="65"/>
      <c r="E68" s="65"/>
      <c r="F68" s="64"/>
      <c r="G68" s="64"/>
      <c r="H68" s="62"/>
      <c r="I68" s="62"/>
    </row>
    <row r="69" spans="1:18" ht="33.75" customHeight="1" thickBot="1" x14ac:dyDescent="0.3">
      <c r="A69" s="62"/>
      <c r="B69" s="62"/>
      <c r="C69" s="62"/>
      <c r="D69" s="62"/>
      <c r="E69" s="62"/>
      <c r="F69" s="64"/>
      <c r="G69" s="64"/>
      <c r="H69" s="62"/>
      <c r="I69" s="62"/>
    </row>
    <row r="70" spans="1:18" ht="38.25" customHeight="1" thickBot="1" x14ac:dyDescent="0.3">
      <c r="A70" s="117" t="s">
        <v>48</v>
      </c>
      <c r="B70" s="118"/>
      <c r="C70" s="44"/>
      <c r="D70" s="119" t="s">
        <v>49</v>
      </c>
      <c r="E70" s="120"/>
      <c r="F70" s="64"/>
      <c r="G70" s="64"/>
      <c r="H70" s="119" t="s">
        <v>50</v>
      </c>
      <c r="I70" s="120"/>
    </row>
    <row r="71" spans="1:18" ht="35.25" customHeight="1" x14ac:dyDescent="0.25">
      <c r="A71" s="66" t="s">
        <v>51</v>
      </c>
      <c r="B71" s="87">
        <f>C57</f>
        <v>267623.46511627908</v>
      </c>
      <c r="D71" s="66" t="s">
        <v>42</v>
      </c>
      <c r="E71" s="87">
        <f>C57</f>
        <v>267623.46511627908</v>
      </c>
      <c r="F71" s="65"/>
      <c r="G71" s="65"/>
      <c r="H71" s="66" t="s">
        <v>42</v>
      </c>
      <c r="I71" s="87">
        <f>C57</f>
        <v>267623.46511627908</v>
      </c>
    </row>
    <row r="72" spans="1:18" ht="25.5" x14ac:dyDescent="0.25">
      <c r="A72" s="67" t="s">
        <v>57</v>
      </c>
      <c r="B72" s="88">
        <f>B71*0.4</f>
        <v>107049.38604651164</v>
      </c>
      <c r="D72" s="68" t="s">
        <v>43</v>
      </c>
      <c r="E72" s="88">
        <f>C58</f>
        <v>57000</v>
      </c>
      <c r="F72" s="62"/>
      <c r="G72" s="62"/>
      <c r="H72" s="68" t="s">
        <v>43</v>
      </c>
      <c r="I72" s="88">
        <f>C58</f>
        <v>57000</v>
      </c>
    </row>
    <row r="73" spans="1:18" x14ac:dyDescent="0.25">
      <c r="A73" s="69" t="s">
        <v>47</v>
      </c>
      <c r="B73" s="89">
        <f>SUM(B71:B72)</f>
        <v>374672.85116279073</v>
      </c>
      <c r="D73" s="68" t="s">
        <v>52</v>
      </c>
      <c r="E73" s="88">
        <f>C59</f>
        <v>100000</v>
      </c>
      <c r="F73" s="44"/>
      <c r="G73" s="45"/>
      <c r="H73" s="68" t="s">
        <v>52</v>
      </c>
      <c r="I73" s="88">
        <f>C59</f>
        <v>100000</v>
      </c>
    </row>
    <row r="74" spans="1:18" ht="29.25" customHeight="1" x14ac:dyDescent="0.25">
      <c r="A74" s="62"/>
      <c r="B74" s="62"/>
      <c r="C74" s="62"/>
      <c r="D74" s="68" t="s">
        <v>45</v>
      </c>
      <c r="E74" s="88">
        <f>C60</f>
        <v>0</v>
      </c>
      <c r="G74" s="62"/>
      <c r="H74" s="68" t="s">
        <v>45</v>
      </c>
      <c r="I74" s="88">
        <f>C60</f>
        <v>0</v>
      </c>
    </row>
    <row r="75" spans="1:18" ht="29.25" customHeight="1" x14ac:dyDescent="0.25">
      <c r="A75" s="62"/>
      <c r="B75" s="62"/>
      <c r="C75" s="62"/>
      <c r="D75" s="67" t="s">
        <v>53</v>
      </c>
      <c r="E75" s="88">
        <f>(E71+E72+E74)*0.2</f>
        <v>64924.693023255822</v>
      </c>
      <c r="G75" s="62"/>
      <c r="H75" s="67" t="s">
        <v>54</v>
      </c>
      <c r="I75" s="88">
        <f>I71*0.15</f>
        <v>40143.51976744186</v>
      </c>
      <c r="J75" s="43"/>
      <c r="K75" s="44"/>
      <c r="L75" s="44"/>
      <c r="M75" s="44"/>
      <c r="N75" s="44"/>
      <c r="O75" s="44"/>
      <c r="P75" s="44"/>
      <c r="Q75" s="44"/>
      <c r="R75" s="44"/>
    </row>
    <row r="76" spans="1:18" ht="29.25" customHeight="1" x14ac:dyDescent="0.25">
      <c r="A76" s="62"/>
      <c r="B76" s="62"/>
      <c r="C76" s="62"/>
      <c r="D76" s="67" t="s">
        <v>46</v>
      </c>
      <c r="E76" s="88">
        <f>C61</f>
        <v>0</v>
      </c>
      <c r="G76" s="62"/>
      <c r="H76" s="67" t="s">
        <v>46</v>
      </c>
      <c r="I76" s="88">
        <f>C61</f>
        <v>0</v>
      </c>
      <c r="J76" s="44"/>
      <c r="K76" s="44"/>
      <c r="L76" s="44"/>
      <c r="M76" s="44"/>
      <c r="N76" s="44"/>
      <c r="O76" s="44"/>
      <c r="P76" s="44"/>
      <c r="Q76" s="44"/>
      <c r="R76" s="44"/>
    </row>
    <row r="77" spans="1:18" ht="29.25" customHeight="1" x14ac:dyDescent="0.25">
      <c r="A77" s="62"/>
      <c r="B77" s="62"/>
      <c r="C77" s="62"/>
      <c r="D77" s="69" t="s">
        <v>47</v>
      </c>
      <c r="E77" s="89">
        <f>SUM(E71:E76)</f>
        <v>489548.15813953488</v>
      </c>
      <c r="G77" s="62"/>
      <c r="H77" s="69" t="s">
        <v>47</v>
      </c>
      <c r="I77" s="89">
        <f>SUM(I71:I76)</f>
        <v>464766.98488372093</v>
      </c>
      <c r="J77" s="44"/>
      <c r="K77" s="44"/>
      <c r="L77" s="44"/>
      <c r="M77" s="44"/>
      <c r="N77" s="44"/>
      <c r="O77" s="44"/>
      <c r="P77" s="44"/>
      <c r="Q77" s="44"/>
      <c r="R77" s="44"/>
    </row>
    <row r="78" spans="1:18" x14ac:dyDescent="0.25">
      <c r="A78" s="62"/>
      <c r="B78" s="62"/>
      <c r="C78" s="62"/>
      <c r="D78" s="62"/>
      <c r="E78" s="39"/>
      <c r="G78" s="62"/>
      <c r="H78" s="62"/>
      <c r="I78" s="62"/>
      <c r="J78" s="44"/>
      <c r="K78" s="44"/>
      <c r="L78" s="44"/>
      <c r="M78" s="44"/>
      <c r="N78" s="44"/>
      <c r="O78" s="44"/>
      <c r="P78" s="44"/>
      <c r="Q78" s="44"/>
      <c r="R78" s="44"/>
    </row>
    <row r="79" spans="1:18" ht="36" customHeight="1" x14ac:dyDescent="0.25">
      <c r="A79" s="100" t="s">
        <v>55</v>
      </c>
      <c r="B79" s="101"/>
      <c r="C79" s="101"/>
      <c r="D79" s="102"/>
      <c r="E79" s="48"/>
      <c r="F79" s="47"/>
      <c r="G79" s="1"/>
    </row>
    <row r="80" spans="1:18" x14ac:dyDescent="0.25">
      <c r="F80" s="47"/>
      <c r="G80" s="1"/>
    </row>
    <row r="82" spans="6:9" x14ac:dyDescent="0.25">
      <c r="F82" s="48"/>
      <c r="G82" s="48"/>
      <c r="H82" s="39"/>
      <c r="I82" s="46"/>
    </row>
    <row r="83" spans="6:9" x14ac:dyDescent="0.25">
      <c r="H83" s="39"/>
      <c r="I83" s="47"/>
    </row>
    <row r="84" spans="6:9" x14ac:dyDescent="0.25">
      <c r="H84" s="39"/>
      <c r="I84" s="47"/>
    </row>
    <row r="85" spans="6:9" x14ac:dyDescent="0.25">
      <c r="H85" s="39"/>
      <c r="I85" s="47"/>
    </row>
    <row r="86" spans="6:9" x14ac:dyDescent="0.25">
      <c r="H86" s="39"/>
      <c r="I86" s="47"/>
    </row>
    <row r="88" spans="6:9" ht="34.5" customHeight="1" x14ac:dyDescent="0.25">
      <c r="H88" s="48"/>
    </row>
  </sheetData>
  <mergeCells count="31">
    <mergeCell ref="B21:C21"/>
    <mergeCell ref="A2:B2"/>
    <mergeCell ref="A7:G7"/>
    <mergeCell ref="A18:E18"/>
    <mergeCell ref="B19:C19"/>
    <mergeCell ref="B20:C20"/>
    <mergeCell ref="B34:C34"/>
    <mergeCell ref="B22:C22"/>
    <mergeCell ref="B23:C23"/>
    <mergeCell ref="B24:C24"/>
    <mergeCell ref="B25:C25"/>
    <mergeCell ref="B26:C26"/>
    <mergeCell ref="B27:C27"/>
    <mergeCell ref="B28:C28"/>
    <mergeCell ref="A30:E30"/>
    <mergeCell ref="B31:C31"/>
    <mergeCell ref="B32:C32"/>
    <mergeCell ref="B33:C33"/>
    <mergeCell ref="H70:I70"/>
    <mergeCell ref="A38:E38"/>
    <mergeCell ref="B39:C39"/>
    <mergeCell ref="B40:C40"/>
    <mergeCell ref="B41:C41"/>
    <mergeCell ref="B42:C42"/>
    <mergeCell ref="B43:C43"/>
    <mergeCell ref="A79:D79"/>
    <mergeCell ref="B44:C44"/>
    <mergeCell ref="A54:D54"/>
    <mergeCell ref="A65:D67"/>
    <mergeCell ref="A70:B70"/>
    <mergeCell ref="D70:E7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tabSelected="1" topLeftCell="B63" workbookViewId="0">
      <selection activeCell="F87" sqref="F87"/>
    </sheetView>
  </sheetViews>
  <sheetFormatPr baseColWidth="10" defaultRowHeight="15" x14ac:dyDescent="0.25"/>
  <cols>
    <col min="1" max="1" width="56.5703125" style="59" customWidth="1"/>
    <col min="2" max="2" width="32.28515625" style="59" customWidth="1"/>
    <col min="3" max="3" width="31" style="59" customWidth="1"/>
    <col min="4" max="4" width="31.42578125" style="59" customWidth="1"/>
    <col min="5" max="5" width="19.5703125" style="59" customWidth="1"/>
    <col min="6" max="6" width="10.85546875" style="59" customWidth="1"/>
    <col min="7" max="7" width="15.85546875" style="59" customWidth="1"/>
    <col min="8" max="8" width="31.7109375" style="59" customWidth="1"/>
    <col min="9" max="9" width="19.7109375" style="59" customWidth="1"/>
    <col min="10" max="256" width="11.5703125" style="59"/>
    <col min="257" max="257" width="56.5703125" style="59" customWidth="1"/>
    <col min="258" max="258" width="32.28515625" style="59" customWidth="1"/>
    <col min="259" max="259" width="45.85546875" style="59" customWidth="1"/>
    <col min="260" max="260" width="31.42578125" style="59" customWidth="1"/>
    <col min="261" max="261" width="19.5703125" style="59" customWidth="1"/>
    <col min="262" max="262" width="10.85546875" style="59" customWidth="1"/>
    <col min="263" max="263" width="15.85546875" style="59" customWidth="1"/>
    <col min="264" max="264" width="15.5703125" style="59" customWidth="1"/>
    <col min="265" max="265" width="27" style="59" customWidth="1"/>
    <col min="266" max="512" width="11.5703125" style="59"/>
    <col min="513" max="513" width="56.5703125" style="59" customWidth="1"/>
    <col min="514" max="514" width="32.28515625" style="59" customWidth="1"/>
    <col min="515" max="515" width="45.85546875" style="59" customWidth="1"/>
    <col min="516" max="516" width="31.42578125" style="59" customWidth="1"/>
    <col min="517" max="517" width="19.5703125" style="59" customWidth="1"/>
    <col min="518" max="518" width="10.85546875" style="59" customWidth="1"/>
    <col min="519" max="519" width="15.85546875" style="59" customWidth="1"/>
    <col min="520" max="520" width="15.5703125" style="59" customWidth="1"/>
    <col min="521" max="521" width="27" style="59" customWidth="1"/>
    <col min="522" max="768" width="11.5703125" style="59"/>
    <col min="769" max="769" width="56.5703125" style="59" customWidth="1"/>
    <col min="770" max="770" width="32.28515625" style="59" customWidth="1"/>
    <col min="771" max="771" width="45.85546875" style="59" customWidth="1"/>
    <col min="772" max="772" width="31.42578125" style="59" customWidth="1"/>
    <col min="773" max="773" width="19.5703125" style="59" customWidth="1"/>
    <col min="774" max="774" width="10.85546875" style="59" customWidth="1"/>
    <col min="775" max="775" width="15.85546875" style="59" customWidth="1"/>
    <col min="776" max="776" width="15.5703125" style="59" customWidth="1"/>
    <col min="777" max="777" width="27" style="59" customWidth="1"/>
    <col min="778" max="1024" width="11.5703125" style="59"/>
    <col min="1025" max="1025" width="56.5703125" style="59" customWidth="1"/>
    <col min="1026" max="1026" width="32.28515625" style="59" customWidth="1"/>
    <col min="1027" max="1027" width="45.85546875" style="59" customWidth="1"/>
    <col min="1028" max="1028" width="31.42578125" style="59" customWidth="1"/>
    <col min="1029" max="1029" width="19.5703125" style="59" customWidth="1"/>
    <col min="1030" max="1030" width="10.85546875" style="59" customWidth="1"/>
    <col min="1031" max="1031" width="15.85546875" style="59" customWidth="1"/>
    <col min="1032" max="1032" width="15.5703125" style="59" customWidth="1"/>
    <col min="1033" max="1033" width="27" style="59" customWidth="1"/>
    <col min="1034" max="1280" width="11.5703125" style="59"/>
    <col min="1281" max="1281" width="56.5703125" style="59" customWidth="1"/>
    <col min="1282" max="1282" width="32.28515625" style="59" customWidth="1"/>
    <col min="1283" max="1283" width="45.85546875" style="59" customWidth="1"/>
    <col min="1284" max="1284" width="31.42578125" style="59" customWidth="1"/>
    <col min="1285" max="1285" width="19.5703125" style="59" customWidth="1"/>
    <col min="1286" max="1286" width="10.85546875" style="59" customWidth="1"/>
    <col min="1287" max="1287" width="15.85546875" style="59" customWidth="1"/>
    <col min="1288" max="1288" width="15.5703125" style="59" customWidth="1"/>
    <col min="1289" max="1289" width="27" style="59" customWidth="1"/>
    <col min="1290" max="1536" width="11.5703125" style="59"/>
    <col min="1537" max="1537" width="56.5703125" style="59" customWidth="1"/>
    <col min="1538" max="1538" width="32.28515625" style="59" customWidth="1"/>
    <col min="1539" max="1539" width="45.85546875" style="59" customWidth="1"/>
    <col min="1540" max="1540" width="31.42578125" style="59" customWidth="1"/>
    <col min="1541" max="1541" width="19.5703125" style="59" customWidth="1"/>
    <col min="1542" max="1542" width="10.85546875" style="59" customWidth="1"/>
    <col min="1543" max="1543" width="15.85546875" style="59" customWidth="1"/>
    <col min="1544" max="1544" width="15.5703125" style="59" customWidth="1"/>
    <col min="1545" max="1545" width="27" style="59" customWidth="1"/>
    <col min="1546" max="1792" width="11.5703125" style="59"/>
    <col min="1793" max="1793" width="56.5703125" style="59" customWidth="1"/>
    <col min="1794" max="1794" width="32.28515625" style="59" customWidth="1"/>
    <col min="1795" max="1795" width="45.85546875" style="59" customWidth="1"/>
    <col min="1796" max="1796" width="31.42578125" style="59" customWidth="1"/>
    <col min="1797" max="1797" width="19.5703125" style="59" customWidth="1"/>
    <col min="1798" max="1798" width="10.85546875" style="59" customWidth="1"/>
    <col min="1799" max="1799" width="15.85546875" style="59" customWidth="1"/>
    <col min="1800" max="1800" width="15.5703125" style="59" customWidth="1"/>
    <col min="1801" max="1801" width="27" style="59" customWidth="1"/>
    <col min="1802" max="2048" width="11.5703125" style="59"/>
    <col min="2049" max="2049" width="56.5703125" style="59" customWidth="1"/>
    <col min="2050" max="2050" width="32.28515625" style="59" customWidth="1"/>
    <col min="2051" max="2051" width="45.85546875" style="59" customWidth="1"/>
    <col min="2052" max="2052" width="31.42578125" style="59" customWidth="1"/>
    <col min="2053" max="2053" width="19.5703125" style="59" customWidth="1"/>
    <col min="2054" max="2054" width="10.85546875" style="59" customWidth="1"/>
    <col min="2055" max="2055" width="15.85546875" style="59" customWidth="1"/>
    <col min="2056" max="2056" width="15.5703125" style="59" customWidth="1"/>
    <col min="2057" max="2057" width="27" style="59" customWidth="1"/>
    <col min="2058" max="2304" width="11.5703125" style="59"/>
    <col min="2305" max="2305" width="56.5703125" style="59" customWidth="1"/>
    <col min="2306" max="2306" width="32.28515625" style="59" customWidth="1"/>
    <col min="2307" max="2307" width="45.85546875" style="59" customWidth="1"/>
    <col min="2308" max="2308" width="31.42578125" style="59" customWidth="1"/>
    <col min="2309" max="2309" width="19.5703125" style="59" customWidth="1"/>
    <col min="2310" max="2310" width="10.85546875" style="59" customWidth="1"/>
    <col min="2311" max="2311" width="15.85546875" style="59" customWidth="1"/>
    <col min="2312" max="2312" width="15.5703125" style="59" customWidth="1"/>
    <col min="2313" max="2313" width="27" style="59" customWidth="1"/>
    <col min="2314" max="2560" width="11.5703125" style="59"/>
    <col min="2561" max="2561" width="56.5703125" style="59" customWidth="1"/>
    <col min="2562" max="2562" width="32.28515625" style="59" customWidth="1"/>
    <col min="2563" max="2563" width="45.85546875" style="59" customWidth="1"/>
    <col min="2564" max="2564" width="31.42578125" style="59" customWidth="1"/>
    <col min="2565" max="2565" width="19.5703125" style="59" customWidth="1"/>
    <col min="2566" max="2566" width="10.85546875" style="59" customWidth="1"/>
    <col min="2567" max="2567" width="15.85546875" style="59" customWidth="1"/>
    <col min="2568" max="2568" width="15.5703125" style="59" customWidth="1"/>
    <col min="2569" max="2569" width="27" style="59" customWidth="1"/>
    <col min="2570" max="2816" width="11.5703125" style="59"/>
    <col min="2817" max="2817" width="56.5703125" style="59" customWidth="1"/>
    <col min="2818" max="2818" width="32.28515625" style="59" customWidth="1"/>
    <col min="2819" max="2819" width="45.85546875" style="59" customWidth="1"/>
    <col min="2820" max="2820" width="31.42578125" style="59" customWidth="1"/>
    <col min="2821" max="2821" width="19.5703125" style="59" customWidth="1"/>
    <col min="2822" max="2822" width="10.85546875" style="59" customWidth="1"/>
    <col min="2823" max="2823" width="15.85546875" style="59" customWidth="1"/>
    <col min="2824" max="2824" width="15.5703125" style="59" customWidth="1"/>
    <col min="2825" max="2825" width="27" style="59" customWidth="1"/>
    <col min="2826" max="3072" width="11.5703125" style="59"/>
    <col min="3073" max="3073" width="56.5703125" style="59" customWidth="1"/>
    <col min="3074" max="3074" width="32.28515625" style="59" customWidth="1"/>
    <col min="3075" max="3075" width="45.85546875" style="59" customWidth="1"/>
    <col min="3076" max="3076" width="31.42578125" style="59" customWidth="1"/>
    <col min="3077" max="3077" width="19.5703125" style="59" customWidth="1"/>
    <col min="3078" max="3078" width="10.85546875" style="59" customWidth="1"/>
    <col min="3079" max="3079" width="15.85546875" style="59" customWidth="1"/>
    <col min="3080" max="3080" width="15.5703125" style="59" customWidth="1"/>
    <col min="3081" max="3081" width="27" style="59" customWidth="1"/>
    <col min="3082" max="3328" width="11.5703125" style="59"/>
    <col min="3329" max="3329" width="56.5703125" style="59" customWidth="1"/>
    <col min="3330" max="3330" width="32.28515625" style="59" customWidth="1"/>
    <col min="3331" max="3331" width="45.85546875" style="59" customWidth="1"/>
    <col min="3332" max="3332" width="31.42578125" style="59" customWidth="1"/>
    <col min="3333" max="3333" width="19.5703125" style="59" customWidth="1"/>
    <col min="3334" max="3334" width="10.85546875" style="59" customWidth="1"/>
    <col min="3335" max="3335" width="15.85546875" style="59" customWidth="1"/>
    <col min="3336" max="3336" width="15.5703125" style="59" customWidth="1"/>
    <col min="3337" max="3337" width="27" style="59" customWidth="1"/>
    <col min="3338" max="3584" width="11.5703125" style="59"/>
    <col min="3585" max="3585" width="56.5703125" style="59" customWidth="1"/>
    <col min="3586" max="3586" width="32.28515625" style="59" customWidth="1"/>
    <col min="3587" max="3587" width="45.85546875" style="59" customWidth="1"/>
    <col min="3588" max="3588" width="31.42578125" style="59" customWidth="1"/>
    <col min="3589" max="3589" width="19.5703125" style="59" customWidth="1"/>
    <col min="3590" max="3590" width="10.85546875" style="59" customWidth="1"/>
    <col min="3591" max="3591" width="15.85546875" style="59" customWidth="1"/>
    <col min="3592" max="3592" width="15.5703125" style="59" customWidth="1"/>
    <col min="3593" max="3593" width="27" style="59" customWidth="1"/>
    <col min="3594" max="3840" width="11.5703125" style="59"/>
    <col min="3841" max="3841" width="56.5703125" style="59" customWidth="1"/>
    <col min="3842" max="3842" width="32.28515625" style="59" customWidth="1"/>
    <col min="3843" max="3843" width="45.85546875" style="59" customWidth="1"/>
    <col min="3844" max="3844" width="31.42578125" style="59" customWidth="1"/>
    <col min="3845" max="3845" width="19.5703125" style="59" customWidth="1"/>
    <col min="3846" max="3846" width="10.85546875" style="59" customWidth="1"/>
    <col min="3847" max="3847" width="15.85546875" style="59" customWidth="1"/>
    <col min="3848" max="3848" width="15.5703125" style="59" customWidth="1"/>
    <col min="3849" max="3849" width="27" style="59" customWidth="1"/>
    <col min="3850" max="4096" width="11.5703125" style="59"/>
    <col min="4097" max="4097" width="56.5703125" style="59" customWidth="1"/>
    <col min="4098" max="4098" width="32.28515625" style="59" customWidth="1"/>
    <col min="4099" max="4099" width="45.85546875" style="59" customWidth="1"/>
    <col min="4100" max="4100" width="31.42578125" style="59" customWidth="1"/>
    <col min="4101" max="4101" width="19.5703125" style="59" customWidth="1"/>
    <col min="4102" max="4102" width="10.85546875" style="59" customWidth="1"/>
    <col min="4103" max="4103" width="15.85546875" style="59" customWidth="1"/>
    <col min="4104" max="4104" width="15.5703125" style="59" customWidth="1"/>
    <col min="4105" max="4105" width="27" style="59" customWidth="1"/>
    <col min="4106" max="4352" width="11.5703125" style="59"/>
    <col min="4353" max="4353" width="56.5703125" style="59" customWidth="1"/>
    <col min="4354" max="4354" width="32.28515625" style="59" customWidth="1"/>
    <col min="4355" max="4355" width="45.85546875" style="59" customWidth="1"/>
    <col min="4356" max="4356" width="31.42578125" style="59" customWidth="1"/>
    <col min="4357" max="4357" width="19.5703125" style="59" customWidth="1"/>
    <col min="4358" max="4358" width="10.85546875" style="59" customWidth="1"/>
    <col min="4359" max="4359" width="15.85546875" style="59" customWidth="1"/>
    <col min="4360" max="4360" width="15.5703125" style="59" customWidth="1"/>
    <col min="4361" max="4361" width="27" style="59" customWidth="1"/>
    <col min="4362" max="4608" width="11.5703125" style="59"/>
    <col min="4609" max="4609" width="56.5703125" style="59" customWidth="1"/>
    <col min="4610" max="4610" width="32.28515625" style="59" customWidth="1"/>
    <col min="4611" max="4611" width="45.85546875" style="59" customWidth="1"/>
    <col min="4612" max="4612" width="31.42578125" style="59" customWidth="1"/>
    <col min="4613" max="4613" width="19.5703125" style="59" customWidth="1"/>
    <col min="4614" max="4614" width="10.85546875" style="59" customWidth="1"/>
    <col min="4615" max="4615" width="15.85546875" style="59" customWidth="1"/>
    <col min="4616" max="4616" width="15.5703125" style="59" customWidth="1"/>
    <col min="4617" max="4617" width="27" style="59" customWidth="1"/>
    <col min="4618" max="4864" width="11.5703125" style="59"/>
    <col min="4865" max="4865" width="56.5703125" style="59" customWidth="1"/>
    <col min="4866" max="4866" width="32.28515625" style="59" customWidth="1"/>
    <col min="4867" max="4867" width="45.85546875" style="59" customWidth="1"/>
    <col min="4868" max="4868" width="31.42578125" style="59" customWidth="1"/>
    <col min="4869" max="4869" width="19.5703125" style="59" customWidth="1"/>
    <col min="4870" max="4870" width="10.85546875" style="59" customWidth="1"/>
    <col min="4871" max="4871" width="15.85546875" style="59" customWidth="1"/>
    <col min="4872" max="4872" width="15.5703125" style="59" customWidth="1"/>
    <col min="4873" max="4873" width="27" style="59" customWidth="1"/>
    <col min="4874" max="5120" width="11.5703125" style="59"/>
    <col min="5121" max="5121" width="56.5703125" style="59" customWidth="1"/>
    <col min="5122" max="5122" width="32.28515625" style="59" customWidth="1"/>
    <col min="5123" max="5123" width="45.85546875" style="59" customWidth="1"/>
    <col min="5124" max="5124" width="31.42578125" style="59" customWidth="1"/>
    <col min="5125" max="5125" width="19.5703125" style="59" customWidth="1"/>
    <col min="5126" max="5126" width="10.85546875" style="59" customWidth="1"/>
    <col min="5127" max="5127" width="15.85546875" style="59" customWidth="1"/>
    <col min="5128" max="5128" width="15.5703125" style="59" customWidth="1"/>
    <col min="5129" max="5129" width="27" style="59" customWidth="1"/>
    <col min="5130" max="5376" width="11.5703125" style="59"/>
    <col min="5377" max="5377" width="56.5703125" style="59" customWidth="1"/>
    <col min="5378" max="5378" width="32.28515625" style="59" customWidth="1"/>
    <col min="5379" max="5379" width="45.85546875" style="59" customWidth="1"/>
    <col min="5380" max="5380" width="31.42578125" style="59" customWidth="1"/>
    <col min="5381" max="5381" width="19.5703125" style="59" customWidth="1"/>
    <col min="5382" max="5382" width="10.85546875" style="59" customWidth="1"/>
    <col min="5383" max="5383" width="15.85546875" style="59" customWidth="1"/>
    <col min="5384" max="5384" width="15.5703125" style="59" customWidth="1"/>
    <col min="5385" max="5385" width="27" style="59" customWidth="1"/>
    <col min="5386" max="5632" width="11.5703125" style="59"/>
    <col min="5633" max="5633" width="56.5703125" style="59" customWidth="1"/>
    <col min="5634" max="5634" width="32.28515625" style="59" customWidth="1"/>
    <col min="5635" max="5635" width="45.85546875" style="59" customWidth="1"/>
    <col min="5636" max="5636" width="31.42578125" style="59" customWidth="1"/>
    <col min="5637" max="5637" width="19.5703125" style="59" customWidth="1"/>
    <col min="5638" max="5638" width="10.85546875" style="59" customWidth="1"/>
    <col min="5639" max="5639" width="15.85546875" style="59" customWidth="1"/>
    <col min="5640" max="5640" width="15.5703125" style="59" customWidth="1"/>
    <col min="5641" max="5641" width="27" style="59" customWidth="1"/>
    <col min="5642" max="5888" width="11.5703125" style="59"/>
    <col min="5889" max="5889" width="56.5703125" style="59" customWidth="1"/>
    <col min="5890" max="5890" width="32.28515625" style="59" customWidth="1"/>
    <col min="5891" max="5891" width="45.85546875" style="59" customWidth="1"/>
    <col min="5892" max="5892" width="31.42578125" style="59" customWidth="1"/>
    <col min="5893" max="5893" width="19.5703125" style="59" customWidth="1"/>
    <col min="5894" max="5894" width="10.85546875" style="59" customWidth="1"/>
    <col min="5895" max="5895" width="15.85546875" style="59" customWidth="1"/>
    <col min="5896" max="5896" width="15.5703125" style="59" customWidth="1"/>
    <col min="5897" max="5897" width="27" style="59" customWidth="1"/>
    <col min="5898" max="6144" width="11.5703125" style="59"/>
    <col min="6145" max="6145" width="56.5703125" style="59" customWidth="1"/>
    <col min="6146" max="6146" width="32.28515625" style="59" customWidth="1"/>
    <col min="6147" max="6147" width="45.85546875" style="59" customWidth="1"/>
    <col min="6148" max="6148" width="31.42578125" style="59" customWidth="1"/>
    <col min="6149" max="6149" width="19.5703125" style="59" customWidth="1"/>
    <col min="6150" max="6150" width="10.85546875" style="59" customWidth="1"/>
    <col min="6151" max="6151" width="15.85546875" style="59" customWidth="1"/>
    <col min="6152" max="6152" width="15.5703125" style="59" customWidth="1"/>
    <col min="6153" max="6153" width="27" style="59" customWidth="1"/>
    <col min="6154" max="6400" width="11.5703125" style="59"/>
    <col min="6401" max="6401" width="56.5703125" style="59" customWidth="1"/>
    <col min="6402" max="6402" width="32.28515625" style="59" customWidth="1"/>
    <col min="6403" max="6403" width="45.85546875" style="59" customWidth="1"/>
    <col min="6404" max="6404" width="31.42578125" style="59" customWidth="1"/>
    <col min="6405" max="6405" width="19.5703125" style="59" customWidth="1"/>
    <col min="6406" max="6406" width="10.85546875" style="59" customWidth="1"/>
    <col min="6407" max="6407" width="15.85546875" style="59" customWidth="1"/>
    <col min="6408" max="6408" width="15.5703125" style="59" customWidth="1"/>
    <col min="6409" max="6409" width="27" style="59" customWidth="1"/>
    <col min="6410" max="6656" width="11.5703125" style="59"/>
    <col min="6657" max="6657" width="56.5703125" style="59" customWidth="1"/>
    <col min="6658" max="6658" width="32.28515625" style="59" customWidth="1"/>
    <col min="6659" max="6659" width="45.85546875" style="59" customWidth="1"/>
    <col min="6660" max="6660" width="31.42578125" style="59" customWidth="1"/>
    <col min="6661" max="6661" width="19.5703125" style="59" customWidth="1"/>
    <col min="6662" max="6662" width="10.85546875" style="59" customWidth="1"/>
    <col min="6663" max="6663" width="15.85546875" style="59" customWidth="1"/>
    <col min="6664" max="6664" width="15.5703125" style="59" customWidth="1"/>
    <col min="6665" max="6665" width="27" style="59" customWidth="1"/>
    <col min="6666" max="6912" width="11.5703125" style="59"/>
    <col min="6913" max="6913" width="56.5703125" style="59" customWidth="1"/>
    <col min="6914" max="6914" width="32.28515625" style="59" customWidth="1"/>
    <col min="6915" max="6915" width="45.85546875" style="59" customWidth="1"/>
    <col min="6916" max="6916" width="31.42578125" style="59" customWidth="1"/>
    <col min="6917" max="6917" width="19.5703125" style="59" customWidth="1"/>
    <col min="6918" max="6918" width="10.85546875" style="59" customWidth="1"/>
    <col min="6919" max="6919" width="15.85546875" style="59" customWidth="1"/>
    <col min="6920" max="6920" width="15.5703125" style="59" customWidth="1"/>
    <col min="6921" max="6921" width="27" style="59" customWidth="1"/>
    <col min="6922" max="7168" width="11.5703125" style="59"/>
    <col min="7169" max="7169" width="56.5703125" style="59" customWidth="1"/>
    <col min="7170" max="7170" width="32.28515625" style="59" customWidth="1"/>
    <col min="7171" max="7171" width="45.85546875" style="59" customWidth="1"/>
    <col min="7172" max="7172" width="31.42578125" style="59" customWidth="1"/>
    <col min="7173" max="7173" width="19.5703125" style="59" customWidth="1"/>
    <col min="7174" max="7174" width="10.85546875" style="59" customWidth="1"/>
    <col min="7175" max="7175" width="15.85546875" style="59" customWidth="1"/>
    <col min="7176" max="7176" width="15.5703125" style="59" customWidth="1"/>
    <col min="7177" max="7177" width="27" style="59" customWidth="1"/>
    <col min="7178" max="7424" width="11.5703125" style="59"/>
    <col min="7425" max="7425" width="56.5703125" style="59" customWidth="1"/>
    <col min="7426" max="7426" width="32.28515625" style="59" customWidth="1"/>
    <col min="7427" max="7427" width="45.85546875" style="59" customWidth="1"/>
    <col min="7428" max="7428" width="31.42578125" style="59" customWidth="1"/>
    <col min="7429" max="7429" width="19.5703125" style="59" customWidth="1"/>
    <col min="7430" max="7430" width="10.85546875" style="59" customWidth="1"/>
    <col min="7431" max="7431" width="15.85546875" style="59" customWidth="1"/>
    <col min="7432" max="7432" width="15.5703125" style="59" customWidth="1"/>
    <col min="7433" max="7433" width="27" style="59" customWidth="1"/>
    <col min="7434" max="7680" width="11.5703125" style="59"/>
    <col min="7681" max="7681" width="56.5703125" style="59" customWidth="1"/>
    <col min="7682" max="7682" width="32.28515625" style="59" customWidth="1"/>
    <col min="7683" max="7683" width="45.85546875" style="59" customWidth="1"/>
    <col min="7684" max="7684" width="31.42578125" style="59" customWidth="1"/>
    <col min="7685" max="7685" width="19.5703125" style="59" customWidth="1"/>
    <col min="7686" max="7686" width="10.85546875" style="59" customWidth="1"/>
    <col min="7687" max="7687" width="15.85546875" style="59" customWidth="1"/>
    <col min="7688" max="7688" width="15.5703125" style="59" customWidth="1"/>
    <col min="7689" max="7689" width="27" style="59" customWidth="1"/>
    <col min="7690" max="7936" width="11.5703125" style="59"/>
    <col min="7937" max="7937" width="56.5703125" style="59" customWidth="1"/>
    <col min="7938" max="7938" width="32.28515625" style="59" customWidth="1"/>
    <col min="7939" max="7939" width="45.85546875" style="59" customWidth="1"/>
    <col min="7940" max="7940" width="31.42578125" style="59" customWidth="1"/>
    <col min="7941" max="7941" width="19.5703125" style="59" customWidth="1"/>
    <col min="7942" max="7942" width="10.85546875" style="59" customWidth="1"/>
    <col min="7943" max="7943" width="15.85546875" style="59" customWidth="1"/>
    <col min="7944" max="7944" width="15.5703125" style="59" customWidth="1"/>
    <col min="7945" max="7945" width="27" style="59" customWidth="1"/>
    <col min="7946" max="8192" width="11.5703125" style="59"/>
    <col min="8193" max="8193" width="56.5703125" style="59" customWidth="1"/>
    <col min="8194" max="8194" width="32.28515625" style="59" customWidth="1"/>
    <col min="8195" max="8195" width="45.85546875" style="59" customWidth="1"/>
    <col min="8196" max="8196" width="31.42578125" style="59" customWidth="1"/>
    <col min="8197" max="8197" width="19.5703125" style="59" customWidth="1"/>
    <col min="8198" max="8198" width="10.85546875" style="59" customWidth="1"/>
    <col min="8199" max="8199" width="15.85546875" style="59" customWidth="1"/>
    <col min="8200" max="8200" width="15.5703125" style="59" customWidth="1"/>
    <col min="8201" max="8201" width="27" style="59" customWidth="1"/>
    <col min="8202" max="8448" width="11.5703125" style="59"/>
    <col min="8449" max="8449" width="56.5703125" style="59" customWidth="1"/>
    <col min="8450" max="8450" width="32.28515625" style="59" customWidth="1"/>
    <col min="8451" max="8451" width="45.85546875" style="59" customWidth="1"/>
    <col min="8452" max="8452" width="31.42578125" style="59" customWidth="1"/>
    <col min="8453" max="8453" width="19.5703125" style="59" customWidth="1"/>
    <col min="8454" max="8454" width="10.85546875" style="59" customWidth="1"/>
    <col min="8455" max="8455" width="15.85546875" style="59" customWidth="1"/>
    <col min="8456" max="8456" width="15.5703125" style="59" customWidth="1"/>
    <col min="8457" max="8457" width="27" style="59" customWidth="1"/>
    <col min="8458" max="8704" width="11.5703125" style="59"/>
    <col min="8705" max="8705" width="56.5703125" style="59" customWidth="1"/>
    <col min="8706" max="8706" width="32.28515625" style="59" customWidth="1"/>
    <col min="8707" max="8707" width="45.85546875" style="59" customWidth="1"/>
    <col min="8708" max="8708" width="31.42578125" style="59" customWidth="1"/>
    <col min="8709" max="8709" width="19.5703125" style="59" customWidth="1"/>
    <col min="8710" max="8710" width="10.85546875" style="59" customWidth="1"/>
    <col min="8711" max="8711" width="15.85546875" style="59" customWidth="1"/>
    <col min="8712" max="8712" width="15.5703125" style="59" customWidth="1"/>
    <col min="8713" max="8713" width="27" style="59" customWidth="1"/>
    <col min="8714" max="8960" width="11.5703125" style="59"/>
    <col min="8961" max="8961" width="56.5703125" style="59" customWidth="1"/>
    <col min="8962" max="8962" width="32.28515625" style="59" customWidth="1"/>
    <col min="8963" max="8963" width="45.85546875" style="59" customWidth="1"/>
    <col min="8964" max="8964" width="31.42578125" style="59" customWidth="1"/>
    <col min="8965" max="8965" width="19.5703125" style="59" customWidth="1"/>
    <col min="8966" max="8966" width="10.85546875" style="59" customWidth="1"/>
    <col min="8967" max="8967" width="15.85546875" style="59" customWidth="1"/>
    <col min="8968" max="8968" width="15.5703125" style="59" customWidth="1"/>
    <col min="8969" max="8969" width="27" style="59" customWidth="1"/>
    <col min="8970" max="9216" width="11.5703125" style="59"/>
    <col min="9217" max="9217" width="56.5703125" style="59" customWidth="1"/>
    <col min="9218" max="9218" width="32.28515625" style="59" customWidth="1"/>
    <col min="9219" max="9219" width="45.85546875" style="59" customWidth="1"/>
    <col min="9220" max="9220" width="31.42578125" style="59" customWidth="1"/>
    <col min="9221" max="9221" width="19.5703125" style="59" customWidth="1"/>
    <col min="9222" max="9222" width="10.85546875" style="59" customWidth="1"/>
    <col min="9223" max="9223" width="15.85546875" style="59" customWidth="1"/>
    <col min="9224" max="9224" width="15.5703125" style="59" customWidth="1"/>
    <col min="9225" max="9225" width="27" style="59" customWidth="1"/>
    <col min="9226" max="9472" width="11.5703125" style="59"/>
    <col min="9473" max="9473" width="56.5703125" style="59" customWidth="1"/>
    <col min="9474" max="9474" width="32.28515625" style="59" customWidth="1"/>
    <col min="9475" max="9475" width="45.85546875" style="59" customWidth="1"/>
    <col min="9476" max="9476" width="31.42578125" style="59" customWidth="1"/>
    <col min="9477" max="9477" width="19.5703125" style="59" customWidth="1"/>
    <col min="9478" max="9478" width="10.85546875" style="59" customWidth="1"/>
    <col min="9479" max="9479" width="15.85546875" style="59" customWidth="1"/>
    <col min="9480" max="9480" width="15.5703125" style="59" customWidth="1"/>
    <col min="9481" max="9481" width="27" style="59" customWidth="1"/>
    <col min="9482" max="9728" width="11.5703125" style="59"/>
    <col min="9729" max="9729" width="56.5703125" style="59" customWidth="1"/>
    <col min="9730" max="9730" width="32.28515625" style="59" customWidth="1"/>
    <col min="9731" max="9731" width="45.85546875" style="59" customWidth="1"/>
    <col min="9732" max="9732" width="31.42578125" style="59" customWidth="1"/>
    <col min="9733" max="9733" width="19.5703125" style="59" customWidth="1"/>
    <col min="9734" max="9734" width="10.85546875" style="59" customWidth="1"/>
    <col min="9735" max="9735" width="15.85546875" style="59" customWidth="1"/>
    <col min="9736" max="9736" width="15.5703125" style="59" customWidth="1"/>
    <col min="9737" max="9737" width="27" style="59" customWidth="1"/>
    <col min="9738" max="9984" width="11.5703125" style="59"/>
    <col min="9985" max="9985" width="56.5703125" style="59" customWidth="1"/>
    <col min="9986" max="9986" width="32.28515625" style="59" customWidth="1"/>
    <col min="9987" max="9987" width="45.85546875" style="59" customWidth="1"/>
    <col min="9988" max="9988" width="31.42578125" style="59" customWidth="1"/>
    <col min="9989" max="9989" width="19.5703125" style="59" customWidth="1"/>
    <col min="9990" max="9990" width="10.85546875" style="59" customWidth="1"/>
    <col min="9991" max="9991" width="15.85546875" style="59" customWidth="1"/>
    <col min="9992" max="9992" width="15.5703125" style="59" customWidth="1"/>
    <col min="9993" max="9993" width="27" style="59" customWidth="1"/>
    <col min="9994" max="10240" width="11.5703125" style="59"/>
    <col min="10241" max="10241" width="56.5703125" style="59" customWidth="1"/>
    <col min="10242" max="10242" width="32.28515625" style="59" customWidth="1"/>
    <col min="10243" max="10243" width="45.85546875" style="59" customWidth="1"/>
    <col min="10244" max="10244" width="31.42578125" style="59" customWidth="1"/>
    <col min="10245" max="10245" width="19.5703125" style="59" customWidth="1"/>
    <col min="10246" max="10246" width="10.85546875" style="59" customWidth="1"/>
    <col min="10247" max="10247" width="15.85546875" style="59" customWidth="1"/>
    <col min="10248" max="10248" width="15.5703125" style="59" customWidth="1"/>
    <col min="10249" max="10249" width="27" style="59" customWidth="1"/>
    <col min="10250" max="10496" width="11.5703125" style="59"/>
    <col min="10497" max="10497" width="56.5703125" style="59" customWidth="1"/>
    <col min="10498" max="10498" width="32.28515625" style="59" customWidth="1"/>
    <col min="10499" max="10499" width="45.85546875" style="59" customWidth="1"/>
    <col min="10500" max="10500" width="31.42578125" style="59" customWidth="1"/>
    <col min="10501" max="10501" width="19.5703125" style="59" customWidth="1"/>
    <col min="10502" max="10502" width="10.85546875" style="59" customWidth="1"/>
    <col min="10503" max="10503" width="15.85546875" style="59" customWidth="1"/>
    <col min="10504" max="10504" width="15.5703125" style="59" customWidth="1"/>
    <col min="10505" max="10505" width="27" style="59" customWidth="1"/>
    <col min="10506" max="10752" width="11.5703125" style="59"/>
    <col min="10753" max="10753" width="56.5703125" style="59" customWidth="1"/>
    <col min="10754" max="10754" width="32.28515625" style="59" customWidth="1"/>
    <col min="10755" max="10755" width="45.85546875" style="59" customWidth="1"/>
    <col min="10756" max="10756" width="31.42578125" style="59" customWidth="1"/>
    <col min="10757" max="10757" width="19.5703125" style="59" customWidth="1"/>
    <col min="10758" max="10758" width="10.85546875" style="59" customWidth="1"/>
    <col min="10759" max="10759" width="15.85546875" style="59" customWidth="1"/>
    <col min="10760" max="10760" width="15.5703125" style="59" customWidth="1"/>
    <col min="10761" max="10761" width="27" style="59" customWidth="1"/>
    <col min="10762" max="11008" width="11.5703125" style="59"/>
    <col min="11009" max="11009" width="56.5703125" style="59" customWidth="1"/>
    <col min="11010" max="11010" width="32.28515625" style="59" customWidth="1"/>
    <col min="11011" max="11011" width="45.85546875" style="59" customWidth="1"/>
    <col min="11012" max="11012" width="31.42578125" style="59" customWidth="1"/>
    <col min="11013" max="11013" width="19.5703125" style="59" customWidth="1"/>
    <col min="11014" max="11014" width="10.85546875" style="59" customWidth="1"/>
    <col min="11015" max="11015" width="15.85546875" style="59" customWidth="1"/>
    <col min="11016" max="11016" width="15.5703125" style="59" customWidth="1"/>
    <col min="11017" max="11017" width="27" style="59" customWidth="1"/>
    <col min="11018" max="11264" width="11.5703125" style="59"/>
    <col min="11265" max="11265" width="56.5703125" style="59" customWidth="1"/>
    <col min="11266" max="11266" width="32.28515625" style="59" customWidth="1"/>
    <col min="11267" max="11267" width="45.85546875" style="59" customWidth="1"/>
    <col min="11268" max="11268" width="31.42578125" style="59" customWidth="1"/>
    <col min="11269" max="11269" width="19.5703125" style="59" customWidth="1"/>
    <col min="11270" max="11270" width="10.85546875" style="59" customWidth="1"/>
    <col min="11271" max="11271" width="15.85546875" style="59" customWidth="1"/>
    <col min="11272" max="11272" width="15.5703125" style="59" customWidth="1"/>
    <col min="11273" max="11273" width="27" style="59" customWidth="1"/>
    <col min="11274" max="11520" width="11.5703125" style="59"/>
    <col min="11521" max="11521" width="56.5703125" style="59" customWidth="1"/>
    <col min="11522" max="11522" width="32.28515625" style="59" customWidth="1"/>
    <col min="11523" max="11523" width="45.85546875" style="59" customWidth="1"/>
    <col min="11524" max="11524" width="31.42578125" style="59" customWidth="1"/>
    <col min="11525" max="11525" width="19.5703125" style="59" customWidth="1"/>
    <col min="11526" max="11526" width="10.85546875" style="59" customWidth="1"/>
    <col min="11527" max="11527" width="15.85546875" style="59" customWidth="1"/>
    <col min="11528" max="11528" width="15.5703125" style="59" customWidth="1"/>
    <col min="11529" max="11529" width="27" style="59" customWidth="1"/>
    <col min="11530" max="11776" width="11.5703125" style="59"/>
    <col min="11777" max="11777" width="56.5703125" style="59" customWidth="1"/>
    <col min="11778" max="11778" width="32.28515625" style="59" customWidth="1"/>
    <col min="11779" max="11779" width="45.85546875" style="59" customWidth="1"/>
    <col min="11780" max="11780" width="31.42578125" style="59" customWidth="1"/>
    <col min="11781" max="11781" width="19.5703125" style="59" customWidth="1"/>
    <col min="11782" max="11782" width="10.85546875" style="59" customWidth="1"/>
    <col min="11783" max="11783" width="15.85546875" style="59" customWidth="1"/>
    <col min="11784" max="11784" width="15.5703125" style="59" customWidth="1"/>
    <col min="11785" max="11785" width="27" style="59" customWidth="1"/>
    <col min="11786" max="12032" width="11.5703125" style="59"/>
    <col min="12033" max="12033" width="56.5703125" style="59" customWidth="1"/>
    <col min="12034" max="12034" width="32.28515625" style="59" customWidth="1"/>
    <col min="12035" max="12035" width="45.85546875" style="59" customWidth="1"/>
    <col min="12036" max="12036" width="31.42578125" style="59" customWidth="1"/>
    <col min="12037" max="12037" width="19.5703125" style="59" customWidth="1"/>
    <col min="12038" max="12038" width="10.85546875" style="59" customWidth="1"/>
    <col min="12039" max="12039" width="15.85546875" style="59" customWidth="1"/>
    <col min="12040" max="12040" width="15.5703125" style="59" customWidth="1"/>
    <col min="12041" max="12041" width="27" style="59" customWidth="1"/>
    <col min="12042" max="12288" width="11.5703125" style="59"/>
    <col min="12289" max="12289" width="56.5703125" style="59" customWidth="1"/>
    <col min="12290" max="12290" width="32.28515625" style="59" customWidth="1"/>
    <col min="12291" max="12291" width="45.85546875" style="59" customWidth="1"/>
    <col min="12292" max="12292" width="31.42578125" style="59" customWidth="1"/>
    <col min="12293" max="12293" width="19.5703125" style="59" customWidth="1"/>
    <col min="12294" max="12294" width="10.85546875" style="59" customWidth="1"/>
    <col min="12295" max="12295" width="15.85546875" style="59" customWidth="1"/>
    <col min="12296" max="12296" width="15.5703125" style="59" customWidth="1"/>
    <col min="12297" max="12297" width="27" style="59" customWidth="1"/>
    <col min="12298" max="12544" width="11.5703125" style="59"/>
    <col min="12545" max="12545" width="56.5703125" style="59" customWidth="1"/>
    <col min="12546" max="12546" width="32.28515625" style="59" customWidth="1"/>
    <col min="12547" max="12547" width="45.85546875" style="59" customWidth="1"/>
    <col min="12548" max="12548" width="31.42578125" style="59" customWidth="1"/>
    <col min="12549" max="12549" width="19.5703125" style="59" customWidth="1"/>
    <col min="12550" max="12550" width="10.85546875" style="59" customWidth="1"/>
    <col min="12551" max="12551" width="15.85546875" style="59" customWidth="1"/>
    <col min="12552" max="12552" width="15.5703125" style="59" customWidth="1"/>
    <col min="12553" max="12553" width="27" style="59" customWidth="1"/>
    <col min="12554" max="12800" width="11.5703125" style="59"/>
    <col min="12801" max="12801" width="56.5703125" style="59" customWidth="1"/>
    <col min="12802" max="12802" width="32.28515625" style="59" customWidth="1"/>
    <col min="12803" max="12803" width="45.85546875" style="59" customWidth="1"/>
    <col min="12804" max="12804" width="31.42578125" style="59" customWidth="1"/>
    <col min="12805" max="12805" width="19.5703125" style="59" customWidth="1"/>
    <col min="12806" max="12806" width="10.85546875" style="59" customWidth="1"/>
    <col min="12807" max="12807" width="15.85546875" style="59" customWidth="1"/>
    <col min="12808" max="12808" width="15.5703125" style="59" customWidth="1"/>
    <col min="12809" max="12809" width="27" style="59" customWidth="1"/>
    <col min="12810" max="13056" width="11.5703125" style="59"/>
    <col min="13057" max="13057" width="56.5703125" style="59" customWidth="1"/>
    <col min="13058" max="13058" width="32.28515625" style="59" customWidth="1"/>
    <col min="13059" max="13059" width="45.85546875" style="59" customWidth="1"/>
    <col min="13060" max="13060" width="31.42578125" style="59" customWidth="1"/>
    <col min="13061" max="13061" width="19.5703125" style="59" customWidth="1"/>
    <col min="13062" max="13062" width="10.85546875" style="59" customWidth="1"/>
    <col min="13063" max="13063" width="15.85546875" style="59" customWidth="1"/>
    <col min="13064" max="13064" width="15.5703125" style="59" customWidth="1"/>
    <col min="13065" max="13065" width="27" style="59" customWidth="1"/>
    <col min="13066" max="13312" width="11.5703125" style="59"/>
    <col min="13313" max="13313" width="56.5703125" style="59" customWidth="1"/>
    <col min="13314" max="13314" width="32.28515625" style="59" customWidth="1"/>
    <col min="13315" max="13315" width="45.85546875" style="59" customWidth="1"/>
    <col min="13316" max="13316" width="31.42578125" style="59" customWidth="1"/>
    <col min="13317" max="13317" width="19.5703125" style="59" customWidth="1"/>
    <col min="13318" max="13318" width="10.85546875" style="59" customWidth="1"/>
    <col min="13319" max="13319" width="15.85546875" style="59" customWidth="1"/>
    <col min="13320" max="13320" width="15.5703125" style="59" customWidth="1"/>
    <col min="13321" max="13321" width="27" style="59" customWidth="1"/>
    <col min="13322" max="13568" width="11.5703125" style="59"/>
    <col min="13569" max="13569" width="56.5703125" style="59" customWidth="1"/>
    <col min="13570" max="13570" width="32.28515625" style="59" customWidth="1"/>
    <col min="13571" max="13571" width="45.85546875" style="59" customWidth="1"/>
    <col min="13572" max="13572" width="31.42578125" style="59" customWidth="1"/>
    <col min="13573" max="13573" width="19.5703125" style="59" customWidth="1"/>
    <col min="13574" max="13574" width="10.85546875" style="59" customWidth="1"/>
    <col min="13575" max="13575" width="15.85546875" style="59" customWidth="1"/>
    <col min="13576" max="13576" width="15.5703125" style="59" customWidth="1"/>
    <col min="13577" max="13577" width="27" style="59" customWidth="1"/>
    <col min="13578" max="13824" width="11.5703125" style="59"/>
    <col min="13825" max="13825" width="56.5703125" style="59" customWidth="1"/>
    <col min="13826" max="13826" width="32.28515625" style="59" customWidth="1"/>
    <col min="13827" max="13827" width="45.85546875" style="59" customWidth="1"/>
    <col min="13828" max="13828" width="31.42578125" style="59" customWidth="1"/>
    <col min="13829" max="13829" width="19.5703125" style="59" customWidth="1"/>
    <col min="13830" max="13830" width="10.85546875" style="59" customWidth="1"/>
    <col min="13831" max="13831" width="15.85546875" style="59" customWidth="1"/>
    <col min="13832" max="13832" width="15.5703125" style="59" customWidth="1"/>
    <col min="13833" max="13833" width="27" style="59" customWidth="1"/>
    <col min="13834" max="14080" width="11.5703125" style="59"/>
    <col min="14081" max="14081" width="56.5703125" style="59" customWidth="1"/>
    <col min="14082" max="14082" width="32.28515625" style="59" customWidth="1"/>
    <col min="14083" max="14083" width="45.85546875" style="59" customWidth="1"/>
    <col min="14084" max="14084" width="31.42578125" style="59" customWidth="1"/>
    <col min="14085" max="14085" width="19.5703125" style="59" customWidth="1"/>
    <col min="14086" max="14086" width="10.85546875" style="59" customWidth="1"/>
    <col min="14087" max="14087" width="15.85546875" style="59" customWidth="1"/>
    <col min="14088" max="14088" width="15.5703125" style="59" customWidth="1"/>
    <col min="14089" max="14089" width="27" style="59" customWidth="1"/>
    <col min="14090" max="14336" width="11.5703125" style="59"/>
    <col min="14337" max="14337" width="56.5703125" style="59" customWidth="1"/>
    <col min="14338" max="14338" width="32.28515625" style="59" customWidth="1"/>
    <col min="14339" max="14339" width="45.85546875" style="59" customWidth="1"/>
    <col min="14340" max="14340" width="31.42578125" style="59" customWidth="1"/>
    <col min="14341" max="14341" width="19.5703125" style="59" customWidth="1"/>
    <col min="14342" max="14342" width="10.85546875" style="59" customWidth="1"/>
    <col min="14343" max="14343" width="15.85546875" style="59" customWidth="1"/>
    <col min="14344" max="14344" width="15.5703125" style="59" customWidth="1"/>
    <col min="14345" max="14345" width="27" style="59" customWidth="1"/>
    <col min="14346" max="14592" width="11.5703125" style="59"/>
    <col min="14593" max="14593" width="56.5703125" style="59" customWidth="1"/>
    <col min="14594" max="14594" width="32.28515625" style="59" customWidth="1"/>
    <col min="14595" max="14595" width="45.85546875" style="59" customWidth="1"/>
    <col min="14596" max="14596" width="31.42578125" style="59" customWidth="1"/>
    <col min="14597" max="14597" width="19.5703125" style="59" customWidth="1"/>
    <col min="14598" max="14598" width="10.85546875" style="59" customWidth="1"/>
    <col min="14599" max="14599" width="15.85546875" style="59" customWidth="1"/>
    <col min="14600" max="14600" width="15.5703125" style="59" customWidth="1"/>
    <col min="14601" max="14601" width="27" style="59" customWidth="1"/>
    <col min="14602" max="14848" width="11.5703125" style="59"/>
    <col min="14849" max="14849" width="56.5703125" style="59" customWidth="1"/>
    <col min="14850" max="14850" width="32.28515625" style="59" customWidth="1"/>
    <col min="14851" max="14851" width="45.85546875" style="59" customWidth="1"/>
    <col min="14852" max="14852" width="31.42578125" style="59" customWidth="1"/>
    <col min="14853" max="14853" width="19.5703125" style="59" customWidth="1"/>
    <col min="14854" max="14854" width="10.85546875" style="59" customWidth="1"/>
    <col min="14855" max="14855" width="15.85546875" style="59" customWidth="1"/>
    <col min="14856" max="14856" width="15.5703125" style="59" customWidth="1"/>
    <col min="14857" max="14857" width="27" style="59" customWidth="1"/>
    <col min="14858" max="15104" width="11.5703125" style="59"/>
    <col min="15105" max="15105" width="56.5703125" style="59" customWidth="1"/>
    <col min="15106" max="15106" width="32.28515625" style="59" customWidth="1"/>
    <col min="15107" max="15107" width="45.85546875" style="59" customWidth="1"/>
    <col min="15108" max="15108" width="31.42578125" style="59" customWidth="1"/>
    <col min="15109" max="15109" width="19.5703125" style="59" customWidth="1"/>
    <col min="15110" max="15110" width="10.85546875" style="59" customWidth="1"/>
    <col min="15111" max="15111" width="15.85546875" style="59" customWidth="1"/>
    <col min="15112" max="15112" width="15.5703125" style="59" customWidth="1"/>
    <col min="15113" max="15113" width="27" style="59" customWidth="1"/>
    <col min="15114" max="15360" width="11.5703125" style="59"/>
    <col min="15361" max="15361" width="56.5703125" style="59" customWidth="1"/>
    <col min="15362" max="15362" width="32.28515625" style="59" customWidth="1"/>
    <col min="15363" max="15363" width="45.85546875" style="59" customWidth="1"/>
    <col min="15364" max="15364" width="31.42578125" style="59" customWidth="1"/>
    <col min="15365" max="15365" width="19.5703125" style="59" customWidth="1"/>
    <col min="15366" max="15366" width="10.85546875" style="59" customWidth="1"/>
    <col min="15367" max="15367" width="15.85546875" style="59" customWidth="1"/>
    <col min="15368" max="15368" width="15.5703125" style="59" customWidth="1"/>
    <col min="15369" max="15369" width="27" style="59" customWidth="1"/>
    <col min="15370" max="15616" width="11.5703125" style="59"/>
    <col min="15617" max="15617" width="56.5703125" style="59" customWidth="1"/>
    <col min="15618" max="15618" width="32.28515625" style="59" customWidth="1"/>
    <col min="15619" max="15619" width="45.85546875" style="59" customWidth="1"/>
    <col min="15620" max="15620" width="31.42578125" style="59" customWidth="1"/>
    <col min="15621" max="15621" width="19.5703125" style="59" customWidth="1"/>
    <col min="15622" max="15622" width="10.85546875" style="59" customWidth="1"/>
    <col min="15623" max="15623" width="15.85546875" style="59" customWidth="1"/>
    <col min="15624" max="15624" width="15.5703125" style="59" customWidth="1"/>
    <col min="15625" max="15625" width="27" style="59" customWidth="1"/>
    <col min="15626" max="15872" width="11.5703125" style="59"/>
    <col min="15873" max="15873" width="56.5703125" style="59" customWidth="1"/>
    <col min="15874" max="15874" width="32.28515625" style="59" customWidth="1"/>
    <col min="15875" max="15875" width="45.85546875" style="59" customWidth="1"/>
    <col min="15876" max="15876" width="31.42578125" style="59" customWidth="1"/>
    <col min="15877" max="15877" width="19.5703125" style="59" customWidth="1"/>
    <col min="15878" max="15878" width="10.85546875" style="59" customWidth="1"/>
    <col min="15879" max="15879" width="15.85546875" style="59" customWidth="1"/>
    <col min="15880" max="15880" width="15.5703125" style="59" customWidth="1"/>
    <col min="15881" max="15881" width="27" style="59" customWidth="1"/>
    <col min="15882" max="16128" width="11.5703125" style="59"/>
    <col min="16129" max="16129" width="56.5703125" style="59" customWidth="1"/>
    <col min="16130" max="16130" width="32.28515625" style="59" customWidth="1"/>
    <col min="16131" max="16131" width="45.85546875" style="59" customWidth="1"/>
    <col min="16132" max="16132" width="31.42578125" style="59" customWidth="1"/>
    <col min="16133" max="16133" width="19.5703125" style="59" customWidth="1"/>
    <col min="16134" max="16134" width="10.85546875" style="59" customWidth="1"/>
    <col min="16135" max="16135" width="15.85546875" style="59" customWidth="1"/>
    <col min="16136" max="16136" width="15.5703125" style="59" customWidth="1"/>
    <col min="16137" max="16137" width="27" style="59" customWidth="1"/>
    <col min="16138" max="16384" width="11.5703125" style="59"/>
  </cols>
  <sheetData>
    <row r="1" spans="1:9" thickBot="1" x14ac:dyDescent="0.35">
      <c r="B1" s="1"/>
      <c r="C1" s="1"/>
      <c r="D1" s="1"/>
      <c r="E1" s="1"/>
      <c r="F1" s="1"/>
      <c r="G1" s="1"/>
      <c r="H1" s="1"/>
      <c r="I1" s="1"/>
    </row>
    <row r="2" spans="1:9" ht="27.75" customHeight="1" thickBot="1" x14ac:dyDescent="0.35">
      <c r="A2" s="137" t="s">
        <v>1</v>
      </c>
      <c r="B2" s="138"/>
      <c r="C2" s="2"/>
      <c r="D2" s="2"/>
      <c r="E2" s="2"/>
    </row>
    <row r="3" spans="1:9" ht="17.45" x14ac:dyDescent="0.3">
      <c r="A3" s="2"/>
      <c r="B3" s="2"/>
      <c r="C3" s="2"/>
      <c r="D3" s="2"/>
      <c r="E3" s="2"/>
    </row>
    <row r="5" spans="1:9" ht="17.45" x14ac:dyDescent="0.3">
      <c r="A5" s="2"/>
      <c r="B5" s="2"/>
      <c r="C5" s="2"/>
      <c r="D5" s="2"/>
      <c r="E5" s="2"/>
    </row>
    <row r="6" spans="1:9" thickBot="1" x14ac:dyDescent="0.35"/>
    <row r="7" spans="1:9" ht="16.5" thickBot="1" x14ac:dyDescent="0.3">
      <c r="A7" s="121" t="s">
        <v>2</v>
      </c>
      <c r="B7" s="122"/>
      <c r="C7" s="122"/>
      <c r="D7" s="122"/>
      <c r="E7" s="122"/>
      <c r="F7" s="122"/>
      <c r="G7" s="139"/>
    </row>
    <row r="8" spans="1:9" ht="48" x14ac:dyDescent="0.25">
      <c r="A8" s="3" t="s">
        <v>3</v>
      </c>
      <c r="B8" s="3" t="s">
        <v>4</v>
      </c>
      <c r="C8" s="4" t="s">
        <v>5</v>
      </c>
      <c r="D8" s="4" t="s">
        <v>6</v>
      </c>
      <c r="E8" s="4" t="s">
        <v>7</v>
      </c>
      <c r="F8" s="4" t="s">
        <v>8</v>
      </c>
      <c r="G8" s="4" t="s">
        <v>10</v>
      </c>
    </row>
    <row r="9" spans="1:9" ht="14.45" x14ac:dyDescent="0.3">
      <c r="A9" s="5" t="s">
        <v>11</v>
      </c>
      <c r="B9" s="5"/>
      <c r="C9" s="6" t="s">
        <v>12</v>
      </c>
      <c r="D9" s="6" t="s">
        <v>13</v>
      </c>
      <c r="E9" s="6" t="s">
        <v>14</v>
      </c>
      <c r="F9" s="7" t="s">
        <v>15</v>
      </c>
      <c r="G9" s="8" t="s">
        <v>16</v>
      </c>
    </row>
    <row r="10" spans="1:9" ht="24" customHeight="1" x14ac:dyDescent="0.3">
      <c r="A10" s="60" t="s">
        <v>60</v>
      </c>
      <c r="B10" s="60" t="s">
        <v>68</v>
      </c>
      <c r="C10" s="75">
        <v>60000</v>
      </c>
      <c r="D10" s="61">
        <v>1200</v>
      </c>
      <c r="E10" s="70">
        <v>1720</v>
      </c>
      <c r="F10" s="72">
        <f>IF(E10=0,"-",D10/E10)</f>
        <v>0.69767441860465118</v>
      </c>
      <c r="G10" s="79">
        <f t="shared" ref="G10:G14" si="0">IF(E10=0,"-",C10*F10)</f>
        <v>41860.465116279069</v>
      </c>
    </row>
    <row r="11" spans="1:9" ht="21" customHeight="1" x14ac:dyDescent="0.3">
      <c r="A11" s="60" t="s">
        <v>58</v>
      </c>
      <c r="B11" s="60" t="s">
        <v>59</v>
      </c>
      <c r="C11" s="75">
        <v>56255</v>
      </c>
      <c r="D11" s="61">
        <v>1720</v>
      </c>
      <c r="E11" s="70">
        <v>1720</v>
      </c>
      <c r="F11" s="72">
        <f>IF(E11=0,"-",D11/E11)</f>
        <v>1</v>
      </c>
      <c r="G11" s="79">
        <f t="shared" si="0"/>
        <v>56255</v>
      </c>
    </row>
    <row r="12" spans="1:9" ht="19.5" customHeight="1" x14ac:dyDescent="0.25">
      <c r="A12" s="60" t="s">
        <v>61</v>
      </c>
      <c r="B12" s="60" t="s">
        <v>62</v>
      </c>
      <c r="C12" s="76">
        <v>49508</v>
      </c>
      <c r="D12" s="61">
        <v>1720</v>
      </c>
      <c r="E12" s="71">
        <v>1720</v>
      </c>
      <c r="F12" s="72">
        <f t="shared" ref="F12:F15" si="1">IF(E12=0,"-",D12/E12)</f>
        <v>1</v>
      </c>
      <c r="G12" s="79">
        <f t="shared" si="0"/>
        <v>49508</v>
      </c>
    </row>
    <row r="13" spans="1:9" ht="21" customHeight="1" x14ac:dyDescent="0.25">
      <c r="A13" s="60" t="s">
        <v>63</v>
      </c>
      <c r="B13" s="60" t="s">
        <v>64</v>
      </c>
      <c r="C13" s="77">
        <v>55000</v>
      </c>
      <c r="D13" s="61">
        <v>1720</v>
      </c>
      <c r="E13" s="71">
        <v>1720</v>
      </c>
      <c r="F13" s="72">
        <f t="shared" si="1"/>
        <v>1</v>
      </c>
      <c r="G13" s="79">
        <f t="shared" si="0"/>
        <v>55000</v>
      </c>
    </row>
    <row r="14" spans="1:9" ht="21" customHeight="1" x14ac:dyDescent="0.25">
      <c r="A14" s="60" t="s">
        <v>65</v>
      </c>
      <c r="B14" s="60" t="s">
        <v>66</v>
      </c>
      <c r="C14" s="77">
        <v>65000</v>
      </c>
      <c r="D14" s="61">
        <v>1720</v>
      </c>
      <c r="E14" s="71">
        <v>1720</v>
      </c>
      <c r="F14" s="72">
        <f t="shared" si="1"/>
        <v>1</v>
      </c>
      <c r="G14" s="79">
        <f t="shared" si="0"/>
        <v>65000</v>
      </c>
    </row>
    <row r="15" spans="1:9" ht="21.75" customHeight="1" x14ac:dyDescent="0.3">
      <c r="A15" s="9" t="s">
        <v>0</v>
      </c>
      <c r="B15" s="9"/>
      <c r="C15" s="78">
        <f>SUM(C10:C14)</f>
        <v>285763</v>
      </c>
      <c r="D15" s="10"/>
      <c r="E15" s="10"/>
      <c r="F15" s="10" t="str">
        <f t="shared" si="1"/>
        <v>-</v>
      </c>
      <c r="G15" s="78">
        <f>SUM(G10:G14)</f>
        <v>267623.46511627908</v>
      </c>
    </row>
    <row r="16" spans="1:9" ht="22.5" customHeight="1" x14ac:dyDescent="0.3">
      <c r="A16" s="11"/>
      <c r="B16" s="11"/>
      <c r="C16" s="12"/>
      <c r="D16" s="13"/>
      <c r="E16" s="13"/>
      <c r="F16" s="14"/>
      <c r="G16" s="15"/>
    </row>
    <row r="17" spans="1:10" ht="26.25" customHeight="1" thickBot="1" x14ac:dyDescent="0.35"/>
    <row r="18" spans="1:10" ht="21" customHeight="1" thickBot="1" x14ac:dyDescent="0.3">
      <c r="A18" s="121" t="s">
        <v>17</v>
      </c>
      <c r="B18" s="122"/>
      <c r="C18" s="122"/>
      <c r="D18" s="122"/>
      <c r="E18" s="123"/>
      <c r="F18" s="17"/>
      <c r="G18" s="17"/>
    </row>
    <row r="19" spans="1:10" ht="33" customHeight="1" x14ac:dyDescent="0.25">
      <c r="A19" s="49" t="s">
        <v>18</v>
      </c>
      <c r="B19" s="124" t="s">
        <v>19</v>
      </c>
      <c r="C19" s="125"/>
      <c r="D19" s="50" t="s">
        <v>20</v>
      </c>
      <c r="E19" s="51" t="s">
        <v>0</v>
      </c>
    </row>
    <row r="20" spans="1:10" ht="39.75" customHeight="1" x14ac:dyDescent="0.3">
      <c r="A20" s="52" t="s">
        <v>21</v>
      </c>
      <c r="B20" s="103"/>
      <c r="C20" s="104"/>
      <c r="D20" s="53"/>
      <c r="E20" s="73">
        <f>B20</f>
        <v>0</v>
      </c>
    </row>
    <row r="21" spans="1:10" ht="27" customHeight="1" x14ac:dyDescent="0.3">
      <c r="A21" s="52" t="s">
        <v>22</v>
      </c>
      <c r="B21" s="103"/>
      <c r="C21" s="104"/>
      <c r="D21" s="53"/>
      <c r="E21" s="73">
        <f t="shared" ref="E21:E27" si="2">B21</f>
        <v>0</v>
      </c>
    </row>
    <row r="22" spans="1:10" ht="30.75" customHeight="1" x14ac:dyDescent="0.3">
      <c r="A22" s="52" t="s">
        <v>23</v>
      </c>
      <c r="B22" s="103"/>
      <c r="C22" s="104"/>
      <c r="D22" s="53"/>
      <c r="E22" s="73">
        <f t="shared" si="2"/>
        <v>0</v>
      </c>
      <c r="H22" s="16"/>
      <c r="I22" s="16"/>
      <c r="J22" s="16"/>
    </row>
    <row r="23" spans="1:10" ht="25.5" x14ac:dyDescent="0.25">
      <c r="A23" s="52" t="s">
        <v>24</v>
      </c>
      <c r="B23" s="103"/>
      <c r="C23" s="104"/>
      <c r="D23" s="53"/>
      <c r="E23" s="73">
        <f t="shared" si="2"/>
        <v>0</v>
      </c>
    </row>
    <row r="24" spans="1:10" ht="36.75" customHeight="1" x14ac:dyDescent="0.3">
      <c r="A24" s="52" t="s">
        <v>9</v>
      </c>
      <c r="B24" s="103"/>
      <c r="C24" s="104"/>
      <c r="D24" s="53"/>
      <c r="E24" s="73">
        <f t="shared" si="2"/>
        <v>0</v>
      </c>
      <c r="H24" s="17"/>
      <c r="I24" s="17"/>
    </row>
    <row r="25" spans="1:10" ht="52.5" customHeight="1" x14ac:dyDescent="0.3">
      <c r="A25" s="52" t="s">
        <v>25</v>
      </c>
      <c r="B25" s="103"/>
      <c r="C25" s="104"/>
      <c r="D25" s="53"/>
      <c r="E25" s="73">
        <f t="shared" si="2"/>
        <v>0</v>
      </c>
    </row>
    <row r="26" spans="1:10" ht="36.75" customHeight="1" x14ac:dyDescent="0.3">
      <c r="A26" s="54" t="s">
        <v>26</v>
      </c>
      <c r="B26" s="103"/>
      <c r="C26" s="104"/>
      <c r="D26" s="55"/>
      <c r="E26" s="73">
        <f t="shared" si="2"/>
        <v>0</v>
      </c>
    </row>
    <row r="27" spans="1:10" ht="36.75" customHeight="1" thickBot="1" x14ac:dyDescent="0.35">
      <c r="A27" s="54" t="s">
        <v>27</v>
      </c>
      <c r="B27" s="135"/>
      <c r="C27" s="136"/>
      <c r="D27" s="55"/>
      <c r="E27" s="73">
        <f t="shared" si="2"/>
        <v>0</v>
      </c>
    </row>
    <row r="28" spans="1:10" ht="36.75" customHeight="1" thickTop="1" x14ac:dyDescent="0.3">
      <c r="A28" s="56" t="s">
        <v>0</v>
      </c>
      <c r="B28" s="126"/>
      <c r="C28" s="126"/>
      <c r="D28" s="57"/>
      <c r="E28" s="74">
        <f>+SUM(E20:E27)</f>
        <v>0</v>
      </c>
    </row>
    <row r="29" spans="1:10" ht="36.75" customHeight="1" thickBot="1" x14ac:dyDescent="0.35">
      <c r="A29" s="18"/>
      <c r="B29" s="18"/>
      <c r="C29" s="18"/>
      <c r="D29" s="18"/>
      <c r="E29" s="18"/>
    </row>
    <row r="30" spans="1:10" ht="36.75" customHeight="1" thickBot="1" x14ac:dyDescent="0.3">
      <c r="A30" s="127" t="s">
        <v>28</v>
      </c>
      <c r="B30" s="122"/>
      <c r="C30" s="122"/>
      <c r="D30" s="128"/>
      <c r="E30" s="129"/>
      <c r="F30" s="17"/>
      <c r="G30" s="17"/>
    </row>
    <row r="31" spans="1:10" ht="36.75" customHeight="1" x14ac:dyDescent="0.25">
      <c r="A31" s="19" t="s">
        <v>29</v>
      </c>
      <c r="B31" s="130" t="s">
        <v>30</v>
      </c>
      <c r="C31" s="130"/>
      <c r="D31" s="19" t="s">
        <v>20</v>
      </c>
      <c r="E31" s="20" t="s">
        <v>0</v>
      </c>
    </row>
    <row r="32" spans="1:10" ht="36.75" customHeight="1" x14ac:dyDescent="0.3">
      <c r="A32" s="21" t="s">
        <v>67</v>
      </c>
      <c r="B32" s="131">
        <v>100000</v>
      </c>
      <c r="C32" s="132"/>
      <c r="D32" s="22"/>
      <c r="E32" s="80">
        <f t="shared" ref="E32:E34" si="3">B32</f>
        <v>100000</v>
      </c>
    </row>
    <row r="33" spans="1:9" ht="36.75" customHeight="1" x14ac:dyDescent="0.3">
      <c r="A33" s="21"/>
      <c r="B33" s="131"/>
      <c r="C33" s="132"/>
      <c r="D33" s="22"/>
      <c r="E33" s="80">
        <f t="shared" si="3"/>
        <v>0</v>
      </c>
    </row>
    <row r="34" spans="1:9" ht="20.25" customHeight="1" thickBot="1" x14ac:dyDescent="0.35">
      <c r="A34" s="21"/>
      <c r="B34" s="133"/>
      <c r="C34" s="134"/>
      <c r="D34" s="22"/>
      <c r="E34" s="80">
        <f t="shared" si="3"/>
        <v>0</v>
      </c>
    </row>
    <row r="35" spans="1:9" ht="15.75" thickTop="1" x14ac:dyDescent="0.25">
      <c r="A35" s="56" t="s">
        <v>0</v>
      </c>
      <c r="B35" s="57"/>
      <c r="C35" s="57"/>
      <c r="D35" s="23"/>
      <c r="E35" s="81">
        <f>SUM(E32:E34)</f>
        <v>100000</v>
      </c>
    </row>
    <row r="36" spans="1:9" ht="15.6" x14ac:dyDescent="0.3">
      <c r="A36" s="24"/>
      <c r="H36" s="17"/>
      <c r="I36" s="17"/>
    </row>
    <row r="37" spans="1:9" ht="26.25" customHeight="1" thickBot="1" x14ac:dyDescent="0.35"/>
    <row r="38" spans="1:9" ht="35.25" customHeight="1" thickBot="1" x14ac:dyDescent="0.3">
      <c r="A38" s="121" t="s">
        <v>31</v>
      </c>
      <c r="B38" s="122"/>
      <c r="C38" s="122"/>
      <c r="D38" s="122"/>
      <c r="E38" s="123"/>
    </row>
    <row r="39" spans="1:9" ht="32.25" customHeight="1" x14ac:dyDescent="0.25">
      <c r="A39" s="25" t="s">
        <v>18</v>
      </c>
      <c r="B39" s="124" t="s">
        <v>19</v>
      </c>
      <c r="C39" s="125"/>
      <c r="D39" s="26" t="s">
        <v>20</v>
      </c>
      <c r="E39" s="51" t="s">
        <v>0</v>
      </c>
    </row>
    <row r="40" spans="1:9" ht="31.5" customHeight="1" x14ac:dyDescent="0.25">
      <c r="A40" s="27" t="s">
        <v>32</v>
      </c>
      <c r="B40" s="103">
        <v>0</v>
      </c>
      <c r="C40" s="104"/>
      <c r="D40" s="28"/>
      <c r="E40" s="83">
        <f>B40</f>
        <v>0</v>
      </c>
    </row>
    <row r="41" spans="1:9" ht="34.5" customHeight="1" x14ac:dyDescent="0.3">
      <c r="A41" s="27" t="s">
        <v>33</v>
      </c>
      <c r="B41" s="103">
        <v>0</v>
      </c>
      <c r="C41" s="104"/>
      <c r="D41" s="29"/>
      <c r="E41" s="83">
        <f t="shared" ref="E41:E44" si="4">B41</f>
        <v>0</v>
      </c>
      <c r="F41" s="17"/>
      <c r="G41" s="17"/>
    </row>
    <row r="42" spans="1:9" ht="33" customHeight="1" x14ac:dyDescent="0.3">
      <c r="A42" s="27" t="s">
        <v>34</v>
      </c>
      <c r="B42" s="103">
        <v>0</v>
      </c>
      <c r="C42" s="104"/>
      <c r="D42" s="28"/>
      <c r="E42" s="83">
        <f t="shared" si="4"/>
        <v>0</v>
      </c>
    </row>
    <row r="43" spans="1:9" ht="37.5" customHeight="1" x14ac:dyDescent="0.25">
      <c r="A43" s="27" t="s">
        <v>35</v>
      </c>
      <c r="B43" s="103">
        <v>0</v>
      </c>
      <c r="C43" s="104"/>
      <c r="D43" s="28"/>
      <c r="E43" s="83">
        <f t="shared" si="4"/>
        <v>0</v>
      </c>
    </row>
    <row r="44" spans="1:9" ht="34.5" customHeight="1" x14ac:dyDescent="0.25">
      <c r="A44" s="27" t="s">
        <v>36</v>
      </c>
      <c r="B44" s="103"/>
      <c r="C44" s="104"/>
      <c r="D44" s="28"/>
      <c r="E44" s="83">
        <f t="shared" si="4"/>
        <v>0</v>
      </c>
    </row>
    <row r="45" spans="1:9" ht="74.25" customHeight="1" x14ac:dyDescent="0.3">
      <c r="A45" s="30" t="s">
        <v>0</v>
      </c>
      <c r="B45" s="31"/>
      <c r="C45" s="31"/>
      <c r="D45" s="30"/>
      <c r="E45" s="82">
        <f>SUM(E40:E44)</f>
        <v>0</v>
      </c>
    </row>
    <row r="46" spans="1:9" ht="48" hidden="1" customHeight="1" x14ac:dyDescent="0.3">
      <c r="A46" s="24"/>
    </row>
    <row r="47" spans="1:9" ht="39" hidden="1" customHeight="1" x14ac:dyDescent="0.3">
      <c r="A47" s="24"/>
      <c r="H47" s="17"/>
      <c r="I47" s="17"/>
    </row>
    <row r="48" spans="1:9" ht="30" hidden="1" customHeight="1" x14ac:dyDescent="0.3"/>
    <row r="49" spans="1:9" ht="11.25" hidden="1" customHeight="1" x14ac:dyDescent="0.3"/>
    <row r="50" spans="1:9" ht="22.5" hidden="1" customHeight="1" x14ac:dyDescent="0.3"/>
    <row r="51" spans="1:9" ht="41.25" hidden="1" customHeight="1" thickBot="1" x14ac:dyDescent="0.35"/>
    <row r="52" spans="1:9" ht="24" hidden="1" customHeight="1" thickBot="1" x14ac:dyDescent="0.35"/>
    <row r="53" spans="1:9" ht="19.5" hidden="1" customHeight="1" thickBot="1" x14ac:dyDescent="0.35"/>
    <row r="54" spans="1:9" ht="5.25" hidden="1" customHeight="1" thickBot="1" x14ac:dyDescent="0.35">
      <c r="A54" s="105" t="s">
        <v>37</v>
      </c>
      <c r="B54" s="106"/>
      <c r="C54" s="106"/>
      <c r="D54" s="107"/>
      <c r="E54" s="32"/>
    </row>
    <row r="55" spans="1:9" ht="6" hidden="1" customHeight="1" thickBot="1" x14ac:dyDescent="0.35">
      <c r="A55" s="33" t="s">
        <v>38</v>
      </c>
      <c r="B55" s="33"/>
      <c r="C55" s="34" t="s">
        <v>39</v>
      </c>
      <c r="D55" s="34" t="s">
        <v>40</v>
      </c>
      <c r="E55" s="62"/>
    </row>
    <row r="56" spans="1:9" ht="14.45" hidden="1" x14ac:dyDescent="0.3">
      <c r="A56" s="35" t="s">
        <v>41</v>
      </c>
      <c r="B56" s="36"/>
      <c r="C56" s="37"/>
      <c r="D56" s="38"/>
      <c r="E56" s="62"/>
    </row>
    <row r="57" spans="1:9" ht="82.5" customHeight="1" x14ac:dyDescent="0.3">
      <c r="A57" s="68" t="s">
        <v>42</v>
      </c>
      <c r="B57" s="68"/>
      <c r="C57" s="84">
        <f>G15</f>
        <v>267623.46511627908</v>
      </c>
      <c r="D57" s="58">
        <f t="shared" ref="D57:D62" si="5">C57/$C$62</f>
        <v>0.72798254331134693</v>
      </c>
      <c r="E57" s="62"/>
      <c r="F57" s="32"/>
      <c r="G57" s="32"/>
    </row>
    <row r="58" spans="1:9" ht="39" customHeight="1" x14ac:dyDescent="0.3">
      <c r="A58" s="68" t="s">
        <v>43</v>
      </c>
      <c r="B58" s="68"/>
      <c r="C58" s="84">
        <f>E28</f>
        <v>0</v>
      </c>
      <c r="D58" s="58">
        <f t="shared" si="5"/>
        <v>0</v>
      </c>
      <c r="E58" s="62"/>
      <c r="F58" s="62"/>
      <c r="G58" s="62"/>
    </row>
    <row r="59" spans="1:9" ht="44.25" customHeight="1" x14ac:dyDescent="0.3">
      <c r="A59" s="68" t="s">
        <v>44</v>
      </c>
      <c r="B59" s="68"/>
      <c r="C59" s="84">
        <f>E35</f>
        <v>100000</v>
      </c>
      <c r="D59" s="58">
        <f t="shared" si="5"/>
        <v>0.27201745668865307</v>
      </c>
      <c r="E59" s="62"/>
      <c r="F59" s="62"/>
      <c r="G59" s="62"/>
    </row>
    <row r="60" spans="1:9" ht="43.5" customHeight="1" x14ac:dyDescent="0.25">
      <c r="A60" s="68" t="s">
        <v>45</v>
      </c>
      <c r="B60" s="68"/>
      <c r="C60" s="84">
        <f>E45</f>
        <v>0</v>
      </c>
      <c r="D60" s="58">
        <f t="shared" si="5"/>
        <v>0</v>
      </c>
      <c r="E60" s="62"/>
      <c r="F60" s="62"/>
      <c r="G60" s="62"/>
    </row>
    <row r="61" spans="1:9" ht="47.25" customHeight="1" x14ac:dyDescent="0.25">
      <c r="A61" s="67" t="s">
        <v>46</v>
      </c>
      <c r="B61" s="67"/>
      <c r="C61" s="85"/>
      <c r="D61" s="58">
        <f t="shared" si="5"/>
        <v>0</v>
      </c>
      <c r="E61" s="62"/>
      <c r="F61" s="62"/>
      <c r="G61" s="62"/>
    </row>
    <row r="62" spans="1:9" ht="25.5" customHeight="1" x14ac:dyDescent="0.25">
      <c r="A62" s="69" t="s">
        <v>47</v>
      </c>
      <c r="B62" s="69"/>
      <c r="C62" s="86">
        <f>C57+C58+C59+C60+C61</f>
        <v>367623.46511627908</v>
      </c>
      <c r="D62" s="63">
        <f t="shared" si="5"/>
        <v>1</v>
      </c>
      <c r="E62" s="62"/>
      <c r="F62" s="62"/>
      <c r="G62" s="62"/>
    </row>
    <row r="63" spans="1:9" ht="31.5" customHeight="1" x14ac:dyDescent="0.3">
      <c r="A63" s="39"/>
      <c r="B63" s="39"/>
      <c r="C63" s="40"/>
      <c r="D63" s="41"/>
      <c r="E63" s="62"/>
      <c r="F63" s="62"/>
      <c r="G63" s="62"/>
      <c r="H63" s="32"/>
      <c r="I63" s="32"/>
    </row>
    <row r="64" spans="1:9" ht="29.25" customHeight="1" x14ac:dyDescent="0.3">
      <c r="A64" s="42"/>
      <c r="B64" s="42"/>
      <c r="C64" s="42"/>
      <c r="D64" s="42"/>
      <c r="E64" s="62"/>
      <c r="F64" s="62"/>
      <c r="G64" s="62"/>
      <c r="H64" s="62"/>
      <c r="I64" s="62"/>
    </row>
    <row r="65" spans="1:18" ht="39.75" customHeight="1" x14ac:dyDescent="0.25">
      <c r="A65" s="108" t="s">
        <v>56</v>
      </c>
      <c r="B65" s="109"/>
      <c r="C65" s="109"/>
      <c r="D65" s="110"/>
      <c r="E65" s="64"/>
      <c r="F65" s="62"/>
      <c r="G65" s="62"/>
      <c r="H65" s="62"/>
      <c r="I65" s="62"/>
    </row>
    <row r="66" spans="1:18" ht="30.75" customHeight="1" x14ac:dyDescent="0.25">
      <c r="A66" s="111"/>
      <c r="B66" s="112"/>
      <c r="C66" s="112"/>
      <c r="D66" s="113"/>
      <c r="E66" s="64"/>
      <c r="F66" s="62"/>
      <c r="G66" s="62"/>
      <c r="H66" s="62"/>
      <c r="I66" s="62"/>
    </row>
    <row r="67" spans="1:18" ht="37.5" customHeight="1" x14ac:dyDescent="0.25">
      <c r="A67" s="114"/>
      <c r="B67" s="115"/>
      <c r="C67" s="115"/>
      <c r="D67" s="116"/>
      <c r="E67" s="64"/>
      <c r="F67" s="62"/>
      <c r="G67" s="62"/>
      <c r="H67" s="62"/>
      <c r="I67" s="62"/>
    </row>
    <row r="68" spans="1:18" ht="33" customHeight="1" x14ac:dyDescent="0.3">
      <c r="A68" s="62"/>
      <c r="B68" s="65"/>
      <c r="C68" s="65"/>
      <c r="D68" s="65"/>
      <c r="E68" s="65"/>
      <c r="F68" s="64"/>
      <c r="G68" s="64"/>
      <c r="H68" s="62"/>
      <c r="I68" s="62"/>
    </row>
    <row r="69" spans="1:18" ht="33.75" customHeight="1" thickBot="1" x14ac:dyDescent="0.35">
      <c r="A69" s="62"/>
      <c r="B69" s="62"/>
      <c r="C69" s="62"/>
      <c r="D69" s="62"/>
      <c r="E69" s="62"/>
      <c r="F69" s="64"/>
      <c r="G69" s="64"/>
      <c r="H69" s="62"/>
      <c r="I69" s="62"/>
    </row>
    <row r="70" spans="1:18" ht="38.25" customHeight="1" thickBot="1" x14ac:dyDescent="0.3">
      <c r="A70" s="117" t="s">
        <v>48</v>
      </c>
      <c r="B70" s="118"/>
      <c r="C70" s="44"/>
      <c r="D70" s="119" t="s">
        <v>49</v>
      </c>
      <c r="E70" s="120"/>
      <c r="F70" s="64"/>
      <c r="G70" s="64"/>
      <c r="H70" s="119" t="s">
        <v>50</v>
      </c>
      <c r="I70" s="120"/>
    </row>
    <row r="71" spans="1:18" ht="35.25" customHeight="1" x14ac:dyDescent="0.25">
      <c r="A71" s="66" t="s">
        <v>51</v>
      </c>
      <c r="B71" s="87">
        <f>C57</f>
        <v>267623.46511627908</v>
      </c>
      <c r="D71" s="66" t="s">
        <v>42</v>
      </c>
      <c r="E71" s="87">
        <f>C57</f>
        <v>267623.46511627908</v>
      </c>
      <c r="F71" s="65"/>
      <c r="G71" s="65"/>
      <c r="H71" s="66" t="s">
        <v>42</v>
      </c>
      <c r="I71" s="87">
        <f>C57</f>
        <v>267623.46511627908</v>
      </c>
    </row>
    <row r="72" spans="1:18" ht="25.5" x14ac:dyDescent="0.25">
      <c r="A72" s="67" t="s">
        <v>57</v>
      </c>
      <c r="B72" s="88">
        <f>B71*0.4</f>
        <v>107049.38604651164</v>
      </c>
      <c r="D72" s="68" t="s">
        <v>43</v>
      </c>
      <c r="E72" s="88">
        <f>C58</f>
        <v>0</v>
      </c>
      <c r="F72" s="62"/>
      <c r="G72" s="62"/>
      <c r="H72" s="68" t="s">
        <v>43</v>
      </c>
      <c r="I72" s="88">
        <f>C58</f>
        <v>0</v>
      </c>
    </row>
    <row r="73" spans="1:18" x14ac:dyDescent="0.25">
      <c r="A73" s="69" t="s">
        <v>47</v>
      </c>
      <c r="B73" s="89">
        <f>SUM(B71:B72)</f>
        <v>374672.85116279073</v>
      </c>
      <c r="D73" s="68" t="s">
        <v>52</v>
      </c>
      <c r="E73" s="88">
        <f>C59</f>
        <v>100000</v>
      </c>
      <c r="F73" s="44"/>
      <c r="G73" s="45"/>
      <c r="H73" s="68" t="s">
        <v>52</v>
      </c>
      <c r="I73" s="88">
        <f>C59</f>
        <v>100000</v>
      </c>
    </row>
    <row r="74" spans="1:18" ht="29.25" customHeight="1" x14ac:dyDescent="0.25">
      <c r="A74" s="62"/>
      <c r="B74" s="62"/>
      <c r="C74" s="62"/>
      <c r="D74" s="68" t="s">
        <v>45</v>
      </c>
      <c r="E74" s="88">
        <f>C60</f>
        <v>0</v>
      </c>
      <c r="G74" s="62"/>
      <c r="H74" s="68" t="s">
        <v>45</v>
      </c>
      <c r="I74" s="88">
        <f>C60</f>
        <v>0</v>
      </c>
    </row>
    <row r="75" spans="1:18" ht="29.25" customHeight="1" x14ac:dyDescent="0.25">
      <c r="A75" s="62"/>
      <c r="B75" s="62"/>
      <c r="C75" s="62"/>
      <c r="D75" s="67" t="s">
        <v>53</v>
      </c>
      <c r="E75" s="88">
        <f>(E71+E72+E74)*0.2</f>
        <v>53524.693023255822</v>
      </c>
      <c r="G75" s="62"/>
      <c r="H75" s="67" t="s">
        <v>54</v>
      </c>
      <c r="I75" s="88">
        <f>I71*0.15</f>
        <v>40143.51976744186</v>
      </c>
      <c r="J75" s="43"/>
      <c r="K75" s="44"/>
      <c r="L75" s="44"/>
      <c r="M75" s="44"/>
      <c r="N75" s="44"/>
      <c r="O75" s="44"/>
      <c r="P75" s="44"/>
      <c r="Q75" s="44"/>
      <c r="R75" s="44"/>
    </row>
    <row r="76" spans="1:18" ht="29.25" customHeight="1" x14ac:dyDescent="0.25">
      <c r="A76" s="62"/>
      <c r="B76" s="62"/>
      <c r="C76" s="62"/>
      <c r="D76" s="67" t="s">
        <v>46</v>
      </c>
      <c r="E76" s="88">
        <f>C61</f>
        <v>0</v>
      </c>
      <c r="G76" s="62"/>
      <c r="H76" s="67" t="s">
        <v>46</v>
      </c>
      <c r="I76" s="88">
        <f>C61</f>
        <v>0</v>
      </c>
      <c r="J76" s="44"/>
      <c r="K76" s="44"/>
      <c r="L76" s="44"/>
      <c r="M76" s="44"/>
      <c r="N76" s="44"/>
      <c r="O76" s="44"/>
      <c r="P76" s="44"/>
      <c r="Q76" s="44"/>
      <c r="R76" s="44"/>
    </row>
    <row r="77" spans="1:18" ht="29.25" customHeight="1" x14ac:dyDescent="0.25">
      <c r="A77" s="62"/>
      <c r="B77" s="62"/>
      <c r="C77" s="62"/>
      <c r="D77" s="69" t="s">
        <v>47</v>
      </c>
      <c r="E77" s="89">
        <f>SUM(E71:E76)</f>
        <v>421148.15813953488</v>
      </c>
      <c r="G77" s="62"/>
      <c r="H77" s="69" t="s">
        <v>47</v>
      </c>
      <c r="I77" s="89">
        <f>SUM(I71:I76)</f>
        <v>407766.98488372093</v>
      </c>
      <c r="J77" s="44"/>
      <c r="K77" s="44"/>
      <c r="L77" s="44"/>
      <c r="M77" s="44"/>
      <c r="N77" s="44"/>
      <c r="O77" s="44"/>
      <c r="P77" s="44"/>
      <c r="Q77" s="44"/>
      <c r="R77" s="44"/>
    </row>
    <row r="78" spans="1:18" x14ac:dyDescent="0.25">
      <c r="A78" s="62"/>
      <c r="B78" s="62"/>
      <c r="C78" s="62"/>
      <c r="D78" s="62"/>
      <c r="E78" s="39"/>
      <c r="G78" s="62"/>
      <c r="H78" s="62"/>
      <c r="I78" s="62"/>
      <c r="J78" s="44"/>
      <c r="K78" s="44"/>
      <c r="L78" s="44"/>
      <c r="M78" s="44"/>
      <c r="N78" s="44"/>
      <c r="O78" s="44"/>
      <c r="P78" s="44"/>
      <c r="Q78" s="44"/>
      <c r="R78" s="44"/>
    </row>
    <row r="79" spans="1:18" ht="36" customHeight="1" x14ac:dyDescent="0.25">
      <c r="D79" s="97" t="s">
        <v>69</v>
      </c>
      <c r="E79" s="91">
        <f>+'Cas 2 15% '!E77</f>
        <v>489548.15813953488</v>
      </c>
      <c r="F79" s="90"/>
      <c r="G79" s="92"/>
      <c r="H79" s="96" t="s">
        <v>69</v>
      </c>
      <c r="I79" s="94">
        <f>+'Cas 2 15% '!I77</f>
        <v>464766.98488372093</v>
      </c>
    </row>
    <row r="80" spans="1:18" x14ac:dyDescent="0.25">
      <c r="D80" s="97" t="s">
        <v>70</v>
      </c>
      <c r="E80" s="94">
        <f>+E77-E79</f>
        <v>-68400</v>
      </c>
      <c r="F80" s="90"/>
      <c r="G80" s="92"/>
      <c r="H80" s="96" t="s">
        <v>70</v>
      </c>
      <c r="I80" s="94">
        <f>+I77-I79</f>
        <v>-57000</v>
      </c>
    </row>
    <row r="81" spans="1:9" x14ac:dyDescent="0.25">
      <c r="D81" s="98" t="s">
        <v>71</v>
      </c>
      <c r="E81" s="95">
        <f>+E80/E79</f>
        <v>-0.13972067683789363</v>
      </c>
      <c r="F81" s="93"/>
      <c r="G81" s="93"/>
      <c r="H81" s="99" t="s">
        <v>71</v>
      </c>
      <c r="I81" s="95">
        <f>+I80/I79</f>
        <v>-0.1226421020724196</v>
      </c>
    </row>
    <row r="82" spans="1:9" x14ac:dyDescent="0.25">
      <c r="F82" s="48"/>
      <c r="G82" s="48"/>
      <c r="H82" s="39"/>
      <c r="I82" s="46"/>
    </row>
    <row r="83" spans="1:9" ht="29.45" customHeight="1" x14ac:dyDescent="0.25">
      <c r="A83" s="100" t="s">
        <v>55</v>
      </c>
      <c r="B83" s="101"/>
      <c r="C83" s="101"/>
      <c r="D83" s="102"/>
      <c r="H83" s="39"/>
      <c r="I83" s="47"/>
    </row>
    <row r="84" spans="1:9" x14ac:dyDescent="0.25">
      <c r="H84" s="39"/>
      <c r="I84" s="47"/>
    </row>
    <row r="85" spans="1:9" x14ac:dyDescent="0.25">
      <c r="H85" s="39"/>
      <c r="I85" s="47"/>
    </row>
    <row r="86" spans="1:9" x14ac:dyDescent="0.25">
      <c r="H86" s="39"/>
      <c r="I86" s="47"/>
    </row>
    <row r="88" spans="1:9" ht="34.5" customHeight="1" x14ac:dyDescent="0.25">
      <c r="H88" s="48"/>
    </row>
  </sheetData>
  <mergeCells count="31">
    <mergeCell ref="A83:D83"/>
    <mergeCell ref="B44:C44"/>
    <mergeCell ref="A54:D54"/>
    <mergeCell ref="A65:D67"/>
    <mergeCell ref="A70:B70"/>
    <mergeCell ref="D70:E70"/>
    <mergeCell ref="H70:I70"/>
    <mergeCell ref="A38:E38"/>
    <mergeCell ref="B39:C39"/>
    <mergeCell ref="B40:C40"/>
    <mergeCell ref="B41:C41"/>
    <mergeCell ref="B42:C42"/>
    <mergeCell ref="B43:C43"/>
    <mergeCell ref="B34:C34"/>
    <mergeCell ref="B22:C22"/>
    <mergeCell ref="B23:C23"/>
    <mergeCell ref="B24:C24"/>
    <mergeCell ref="B25:C25"/>
    <mergeCell ref="B26:C26"/>
    <mergeCell ref="B27:C27"/>
    <mergeCell ref="B28:C28"/>
    <mergeCell ref="A30:E30"/>
    <mergeCell ref="B31:C31"/>
    <mergeCell ref="B32:C32"/>
    <mergeCell ref="B33:C33"/>
    <mergeCell ref="B21:C21"/>
    <mergeCell ref="A2:B2"/>
    <mergeCell ref="A7:G7"/>
    <mergeCell ref="A18:E18"/>
    <mergeCell ref="B19:C19"/>
    <mergeCell ref="B20:C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Trame</vt:lpstr>
      <vt:lpstr>Cas 2 15% </vt:lpstr>
      <vt:lpstr>Cas 2 15% impact si rejet</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LANDAIS Thierry (DR-POITOU)</dc:creator>
  <cp:lastModifiedBy>Hakim FAKHET (DR-LIMOU)</cp:lastModifiedBy>
  <dcterms:created xsi:type="dcterms:W3CDTF">2014-07-18T07:35:04Z</dcterms:created>
  <dcterms:modified xsi:type="dcterms:W3CDTF">2015-03-19T10:50:20Z</dcterms:modified>
</cp:coreProperties>
</file>